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cadiem-my.sharepoint.com/personal/cparedes_cadiem_com_py/Documents/Documentos/Backup de datos/CADIEM AFMSA/Fondos Mutuos/"/>
    </mc:Choice>
  </mc:AlternateContent>
  <xr:revisionPtr revIDLastSave="0" documentId="13_ncr:201_{9143A551-F1A6-413D-B8EE-825F085DA36D}" xr6:coauthVersionLast="47" xr6:coauthVersionMax="47" xr10:uidLastSave="{00000000-0000-0000-0000-000000000000}"/>
  <bookViews>
    <workbookView xWindow="-108" yWindow="-108" windowWidth="23256" windowHeight="12456" xr2:uid="{00000000-000D-0000-FFFF-FFFF00000000}"/>
  </bookViews>
  <sheets>
    <sheet name="EAN" sheetId="1" r:id="rId1"/>
    <sheet name="EIE" sheetId="2" r:id="rId2"/>
    <sheet name="EVAN" sheetId="3" r:id="rId3"/>
    <sheet name="EFE" sheetId="4" r:id="rId4"/>
    <sheet name="NOTAS" sheetId="5" r:id="rId5"/>
    <sheet name="Hoja1" sheetId="6" state="hidden" r:id="rId6"/>
  </sheets>
  <definedNames>
    <definedName name="_xlnm._FilterDatabase" localSheetId="4" hidden="1">NOTAS!$A$166:$Z$499</definedName>
  </definedNames>
  <calcPr calcId="191029"/>
  <pivotCaches>
    <pivotCache cacheId="6"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BPHeLoUJP0HL/uu/28BDZ7K5plbR6bDKUZt+QVgHxSk="/>
    </ext>
  </extLst>
</workbook>
</file>

<file path=xl/calcChain.xml><?xml version="1.0" encoding="utf-8"?>
<calcChain xmlns="http://schemas.openxmlformats.org/spreadsheetml/2006/main">
  <c r="D149" i="5" l="1"/>
  <c r="D155" i="5"/>
  <c r="C139" i="5"/>
  <c r="C135" i="5"/>
  <c r="C13" i="3"/>
  <c r="D13" i="3"/>
  <c r="M499" i="5" l="1"/>
  <c r="L499" i="5"/>
  <c r="K499" i="5"/>
  <c r="J499" i="5"/>
  <c r="M1016" i="5"/>
  <c r="L1016" i="5"/>
  <c r="K1016" i="5"/>
  <c r="J1016" i="5"/>
  <c r="J37" i="6" l="1"/>
  <c r="K37" i="6" s="1"/>
  <c r="J36" i="6"/>
  <c r="K36" i="6" s="1"/>
  <c r="M32" i="6"/>
  <c r="M31" i="6"/>
  <c r="M30" i="6"/>
  <c r="M29" i="6"/>
  <c r="M28" i="6"/>
  <c r="M27" i="6"/>
  <c r="M26" i="6"/>
  <c r="M25" i="6"/>
  <c r="M24" i="6"/>
  <c r="M23" i="6"/>
  <c r="M22" i="6"/>
  <c r="M21" i="6"/>
  <c r="M20" i="6"/>
  <c r="M19" i="6"/>
  <c r="M18" i="6"/>
  <c r="M17" i="6"/>
  <c r="M16" i="6"/>
  <c r="M15" i="6"/>
  <c r="M14" i="6"/>
  <c r="M13" i="6"/>
  <c r="M12" i="6"/>
  <c r="M11" i="6"/>
  <c r="M10" i="6"/>
  <c r="M9" i="6"/>
  <c r="M8" i="6"/>
  <c r="M7" i="6"/>
  <c r="M6" i="6"/>
  <c r="M5" i="6"/>
  <c r="M4" i="6"/>
  <c r="M3" i="6"/>
  <c r="B162" i="5"/>
  <c r="D136" i="5"/>
  <c r="C136" i="5"/>
  <c r="D129" i="5"/>
  <c r="C128" i="5"/>
  <c r="C129" i="5" s="1"/>
  <c r="D123" i="5"/>
  <c r="C122" i="5"/>
  <c r="C123" i="5" s="1"/>
  <c r="D113" i="5"/>
  <c r="C113" i="5"/>
  <c r="D107" i="5"/>
  <c r="C107" i="5"/>
  <c r="E86" i="5"/>
  <c r="E87" i="5" s="1"/>
  <c r="D86" i="5"/>
  <c r="D87" i="5" s="1"/>
  <c r="D22" i="4"/>
  <c r="C22" i="4"/>
  <c r="D18" i="4"/>
  <c r="C18" i="4"/>
  <c r="E8" i="3"/>
  <c r="D16" i="2"/>
  <c r="C16" i="2"/>
  <c r="D11" i="2"/>
  <c r="C11" i="2"/>
  <c r="D7" i="2"/>
  <c r="D7" i="4" s="1"/>
  <c r="E85" i="5" s="1"/>
  <c r="D105" i="5" s="1"/>
  <c r="C7" i="2"/>
  <c r="C7" i="4" s="1"/>
  <c r="D85" i="5" s="1"/>
  <c r="C105" i="5" s="1"/>
  <c r="B4" i="2"/>
  <c r="B4" i="4" s="1"/>
  <c r="D19" i="1"/>
  <c r="C19" i="1"/>
  <c r="D13" i="1"/>
  <c r="C13" i="1"/>
  <c r="C20" i="1" l="1"/>
  <c r="C21" i="1" s="1"/>
  <c r="D17" i="2"/>
  <c r="C24" i="4"/>
  <c r="C17" i="2"/>
  <c r="D24" i="4"/>
  <c r="D20" i="1"/>
  <c r="D21" i="1" s="1"/>
  <c r="D121" i="5"/>
  <c r="D127" i="5" s="1"/>
  <c r="D134" i="5" s="1"/>
  <c r="D138" i="5" s="1"/>
  <c r="D111" i="5"/>
  <c r="C111" i="5"/>
  <c r="C121" i="5"/>
  <c r="C127" i="5" s="1"/>
  <c r="C134" i="5" s="1"/>
  <c r="E14" i="3"/>
</calcChain>
</file>

<file path=xl/sharedStrings.xml><?xml version="1.0" encoding="utf-8"?>
<sst xmlns="http://schemas.openxmlformats.org/spreadsheetml/2006/main" count="7970" uniqueCount="1089">
  <si>
    <t>FONDO MUTUO CRECIMIENTO RENTA FIJA EN GUARANÍES</t>
  </si>
  <si>
    <t>ESTADO DEL ACTIVO NETO</t>
  </si>
  <si>
    <t>ESTADO DE INGRESOS Y EGRESOS</t>
  </si>
  <si>
    <t>Correspondiente al 30/06/2026 con cifras comparativas al 30/06/2025</t>
  </si>
  <si>
    <t>ESTADO DE FLUJO DE EFECTIVO</t>
  </si>
  <si>
    <t>En Gs.</t>
  </si>
  <si>
    <t>ESTADO DE VARIACIÓN DEL ACTIVO NETO</t>
  </si>
  <si>
    <t>ACTIVO</t>
  </si>
  <si>
    <t>INGRESO</t>
  </si>
  <si>
    <r>
      <rPr>
        <sz val="11"/>
        <color rgb="FF000000"/>
        <rFont val="Gantari"/>
      </rPr>
      <t xml:space="preserve">Disponibilidades </t>
    </r>
    <r>
      <rPr>
        <b/>
        <sz val="11"/>
        <color rgb="FF000000"/>
        <rFont val="Gantari"/>
      </rPr>
      <t>(Nota 4.1)</t>
    </r>
  </si>
  <si>
    <t>CUENTA</t>
  </si>
  <si>
    <t>APORTANTES</t>
  </si>
  <si>
    <t>RESULTADO</t>
  </si>
  <si>
    <t>TOTAL 31/12/2025</t>
  </si>
  <si>
    <r>
      <rPr>
        <sz val="11"/>
        <color rgb="FF000000"/>
        <rFont val="Gantari"/>
      </rPr>
      <t xml:space="preserve">Cuentas por Cobrar </t>
    </r>
    <r>
      <rPr>
        <b/>
        <sz val="11"/>
        <color rgb="FF000000"/>
        <rFont val="Gantari"/>
      </rPr>
      <t>(Nota 4.2)</t>
    </r>
  </si>
  <si>
    <t>SALDO AL INICIO</t>
  </si>
  <si>
    <t>CONCEPTO</t>
  </si>
  <si>
    <r>
      <rPr>
        <sz val="11"/>
        <color theme="1"/>
        <rFont val="Gantari"/>
      </rPr>
      <t xml:space="preserve">Resultado por tenencia de inversiones </t>
    </r>
    <r>
      <rPr>
        <b/>
        <sz val="11"/>
        <color theme="1"/>
        <rFont val="Gantari"/>
      </rPr>
      <t>(Nota 4.5)</t>
    </r>
  </si>
  <si>
    <t>Intereses devengados</t>
  </si>
  <si>
    <t>Inversiones Repo Anexo II</t>
  </si>
  <si>
    <t>MOVIMIENTO DEL PERÍODO</t>
  </si>
  <si>
    <t>Intereses vencimientos de cupones</t>
  </si>
  <si>
    <t>Efectivo al inicio del periodo</t>
  </si>
  <si>
    <r>
      <rPr>
        <sz val="11"/>
        <color theme="1"/>
        <rFont val="Gantari"/>
      </rPr>
      <t xml:space="preserve">Otros Ingresos </t>
    </r>
    <r>
      <rPr>
        <b/>
        <sz val="11"/>
        <color theme="1"/>
        <rFont val="Gantari"/>
      </rPr>
      <t>(Nota 4.6)</t>
    </r>
  </si>
  <si>
    <t>Inversiones</t>
  </si>
  <si>
    <t>Causas de las variaciones del efectivo</t>
  </si>
  <si>
    <t>Suscripciones</t>
  </si>
  <si>
    <t>TOTAL INGRESOS</t>
  </si>
  <si>
    <t>TOTAL ACTIVO BRUTO</t>
  </si>
  <si>
    <t>Rescates</t>
  </si>
  <si>
    <t>Actividades Operativas</t>
  </si>
  <si>
    <t>EGRESOS</t>
  </si>
  <si>
    <t>PASIVO</t>
  </si>
  <si>
    <t>Resultado del período</t>
  </si>
  <si>
    <t>Ganancia ordinaria del período</t>
  </si>
  <si>
    <r>
      <rPr>
        <sz val="11"/>
        <color rgb="FF000000"/>
        <rFont val="Gantari"/>
      </rPr>
      <t xml:space="preserve">Acreedores por Operaciones </t>
    </r>
    <r>
      <rPr>
        <b/>
        <sz val="11"/>
        <color rgb="FF000000"/>
        <rFont val="Gantari"/>
      </rPr>
      <t>(Nota 4.3)</t>
    </r>
  </si>
  <si>
    <r>
      <rPr>
        <sz val="11"/>
        <color theme="1"/>
        <rFont val="Gantari"/>
      </rPr>
      <t>Comisión por Administración (</t>
    </r>
    <r>
      <rPr>
        <b/>
        <sz val="11"/>
        <color theme="1"/>
        <rFont val="Gantari"/>
      </rPr>
      <t>Nota 3.C)</t>
    </r>
  </si>
  <si>
    <r>
      <rPr>
        <sz val="11"/>
        <color rgb="FF000000"/>
        <rFont val="Gantari"/>
      </rPr>
      <t xml:space="preserve">Comisiones a pagar a la administradora </t>
    </r>
    <r>
      <rPr>
        <b/>
        <sz val="11"/>
        <color rgb="FF000000"/>
        <rFont val="Gantari"/>
      </rPr>
      <t>(Nota 4.4)</t>
    </r>
  </si>
  <si>
    <t>Intereses Op Repo</t>
  </si>
  <si>
    <t>SALDO AL FINAL DEL PERÍODO</t>
  </si>
  <si>
    <t>Contratos en Reporto</t>
  </si>
  <si>
    <r>
      <rPr>
        <sz val="11"/>
        <color theme="1"/>
        <rFont val="Gantari"/>
      </rPr>
      <t xml:space="preserve">Otros Egresos </t>
    </r>
    <r>
      <rPr>
        <b/>
        <sz val="11"/>
        <color theme="1"/>
        <rFont val="Gantari"/>
      </rPr>
      <t>(Nota 4.6)</t>
    </r>
  </si>
  <si>
    <r>
      <rPr>
        <sz val="11"/>
        <color rgb="FF000000"/>
        <rFont val="Gantari"/>
      </rPr>
      <t xml:space="preserve">Op Repo </t>
    </r>
    <r>
      <rPr>
        <b/>
        <sz val="11"/>
        <color rgb="FF000000"/>
        <rFont val="Gantari"/>
      </rPr>
      <t>(Nota 4.7)</t>
    </r>
  </si>
  <si>
    <t>TOTAL EGRESOS</t>
  </si>
  <si>
    <t>Cambios en activos y pasivos operativos</t>
  </si>
  <si>
    <t xml:space="preserve">Rescates a pagar </t>
  </si>
  <si>
    <t>RESULTADO DEL EJERCICIO</t>
  </si>
  <si>
    <t>TOTAL PASIVO</t>
  </si>
  <si>
    <t>Compra de Instrumentos</t>
  </si>
  <si>
    <t>Las 4 Notas, y el Anexo I que acompañan son parte integrante de estos Estados Financieros</t>
  </si>
  <si>
    <t>Comisiones pagadas</t>
  </si>
  <si>
    <t xml:space="preserve">TOTAL ACTIVO NETO </t>
  </si>
  <si>
    <t>Vencimiento de Instrumentos</t>
  </si>
  <si>
    <t>Las 4 Notas y el Anexo I que acompañan son parte integrante de estos Estados Financieros</t>
  </si>
  <si>
    <t>CUOTAS PARTES EN CIRCULACIÓN</t>
  </si>
  <si>
    <t>Ventas de Instrumentos</t>
  </si>
  <si>
    <t xml:space="preserve">VALOR CUOTA PARTE AL CIERRE </t>
  </si>
  <si>
    <t>Flujo neto de efectivo generado por actividades operativas</t>
  </si>
  <si>
    <t>Actividades de financiación</t>
  </si>
  <si>
    <t xml:space="preserve">Rescates </t>
  </si>
  <si>
    <t>Flujo neto de efectivo generado por (utilizado) en actividades de financiación</t>
  </si>
  <si>
    <t>Saldo Final de efectivo</t>
  </si>
  <si>
    <t>NOTAS A LOS ESTADOS FINANCIEROS</t>
  </si>
  <si>
    <t>1) Información Básica del Fondo</t>
  </si>
  <si>
    <t>LA ADMINISTRADORA será responsable de la administración del FONDO MUTUO CRECIMIENTO RENTA FIJA EN GUARANÍES, que en adelante se denominará FONDO CRECIMIENTO, registrado en la Comisión Nacional de Valores de conformidad con la Resolución N.º 17 E/18 de fecha 19 de marzo del 2018, el cual se regirá por el REGLAMENTO INTERNO, aprobado por Resolución 17 E/18 de fecha 19 de marzo del 2018. El objeto del FONDO CRECIMIENTO será invertir en instrumentos de deuda de emisores nacionales. Está dirigido a personas físicas y jurídicas con horizonte de inversión acordes con la política de inversión del fondo, cuyo interés sea invertir indirectamente en instrumentos de deuda. El riesgo del inversionista estará determinado por la naturaleza de los instrumentos en los que se inviertan los activos del FONDO, de acuerdo con lo expuesto en la política de inversiones y diversificación de estas.</t>
  </si>
  <si>
    <t>Emisor</t>
  </si>
  <si>
    <t>Grupo</t>
  </si>
  <si>
    <t>REPO</t>
  </si>
  <si>
    <t>Total general</t>
  </si>
  <si>
    <t>%</t>
  </si>
  <si>
    <t>Alamo S.A.</t>
  </si>
  <si>
    <t>(en blanco)</t>
  </si>
  <si>
    <t>2) Información sobre la Administradora</t>
  </si>
  <si>
    <t>Banco GNB Paraguay S.A.</t>
  </si>
  <si>
    <t>Banco ItaÃº Paraguay S.A.</t>
  </si>
  <si>
    <t>Biotec del Paraguay S.A.</t>
  </si>
  <si>
    <t xml:space="preserve">    2.1) Información General</t>
  </si>
  <si>
    <t>Cementos ConcepciÃ³n S.A.E.</t>
  </si>
  <si>
    <t>Grupo Cartes Montaña</t>
  </si>
  <si>
    <t>Comfar S.A.E.C.A.</t>
  </si>
  <si>
    <t>Electroban S.A.E.C.A.</t>
  </si>
  <si>
    <r>
      <rPr>
        <sz val="11"/>
        <color theme="1"/>
        <rFont val="Gantari"/>
      </rP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</si>
  <si>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Emsa Inmobiliaria SA</t>
  </si>
  <si>
    <t>ENERSUR S.A.</t>
  </si>
  <si>
    <t>Estelar S.A.E.</t>
  </si>
  <si>
    <t>Financiera FIC S.A.E.C.A.</t>
  </si>
  <si>
    <t>Financiera Paraguayo Japonesa S.A.E.C.A.</t>
  </si>
  <si>
    <t>FrigorÃ­fico ConcepciÃ³n S.A.</t>
  </si>
  <si>
    <t>Gas Corona S.A.E.C.A.</t>
  </si>
  <si>
    <t>Grupo Vazquez S.A.E.</t>
  </si>
  <si>
    <t>Grupo Vazquez</t>
  </si>
  <si>
    <t>Imperial S.A.E.</t>
  </si>
  <si>
    <t>Index S.A.C.I.</t>
  </si>
  <si>
    <t>ITTI S.A.E.C.A.</t>
  </si>
  <si>
    <t>Izaguirre Barrail Inversora S.A.E.C.A.</t>
  </si>
  <si>
    <t>Kurosu Y Cia. S.A.</t>
  </si>
  <si>
    <t>Quimisur S.A.E.C.A.</t>
  </si>
  <si>
    <t>S.A.C.I. H. Petersen</t>
  </si>
  <si>
    <t>Sersa S.A.E.C.A.</t>
  </si>
  <si>
    <t>Solar Banco S.A.E.</t>
  </si>
  <si>
    <t>Sudameris Bank S.A.E.C.A.</t>
  </si>
  <si>
    <t>Telecel S.A.E.</t>
  </si>
  <si>
    <t>Tu Financiera S.A.E.C.A.</t>
  </si>
  <si>
    <t>UENO BANK S.A.</t>
  </si>
  <si>
    <t>Zeta Banco S.A.E.C.A.</t>
  </si>
  <si>
    <t xml:space="preserve">    2.2) Entidad encargada de la Custodia</t>
  </si>
  <si>
    <t>Cadiem AFPISA, es la encargada de la custodia de activos del Fondo. Todos los títulos físicos son resguardados en la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</si>
  <si>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</si>
  <si>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</si>
  <si>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 xml:space="preserve">El período que cubre los Estados Contables es del 01 de enero al 30 de junio del 2026 de forma comparativa con el mismo periodo del año anterior. </t>
  </si>
  <si>
    <t>No se incurrió en ningún cambio de procedimientos en la aplicación contable y/o estimación contable en referencia a los Estados Contables anteriores al presente.</t>
  </si>
  <si>
    <t>La valorización de las inversiones aplicadas en el fondo están constituidas por el valor de compra más el devengado a la fecha de cada periodo informado.</t>
  </si>
  <si>
    <t>La entidad aplica el principio de lo devengado para el reconocimiento de los ingresos y la imputación de costos.</t>
  </si>
  <si>
    <t>Los resultados por ajuste de precio o venta de inversiones sobre la par, si hubieran, se reconocen como ingresos extraordinarios.</t>
  </si>
  <si>
    <t>El informe corresponde al Fondo Mutuo Crecimiento Renta Fija en Guaraníes, por ende las operaciones están realizadas exclusivamente en moneda local.</t>
  </si>
  <si>
    <t>Tipo de cambio comprador</t>
  </si>
  <si>
    <t xml:space="preserve">Tipo de cambio vendedor       </t>
  </si>
  <si>
    <t>Tipo de cambio BCP</t>
  </si>
  <si>
    <t>Tipo de cambio único</t>
  </si>
  <si>
    <t>7.784,15</t>
  </si>
  <si>
    <t>Las partidas de activos y pasivos en moneda extranjera fueron valuadas al tipo de cambio de cierre proporcionado por la Dirección Nacional de Ingresos Tributarios (DNIT), hasta el mes de diciembre del 2024, el cual no difiere significativamente respecto del vigente en el mercado libre de cambios, y de acuerdo a la Resolución SV. SG.N° 00003/2024 se considera la cotización Referencial Mensual, publicada por el Banco Central del Paraguay.</t>
  </si>
  <si>
    <t>a) Posición en Moneda Extranjera:</t>
  </si>
  <si>
    <r>
      <rPr>
        <sz val="11"/>
        <color theme="1"/>
        <rFont val="Gantari"/>
      </rPr>
      <t xml:space="preserve">El Fondo Mutuo solo opera en moneda local, por eso no cuenta con reporte sobre </t>
    </r>
    <r>
      <rPr>
        <i/>
        <u/>
        <sz val="11"/>
        <color theme="1"/>
        <rFont val="Gantari"/>
      </rPr>
      <t>Posición en Moneda Extranjera.</t>
    </r>
  </si>
  <si>
    <t>b) Diferencia de Cambio en Moneda Extranjera:</t>
  </si>
  <si>
    <r>
      <rPr>
        <sz val="11"/>
        <color theme="1"/>
        <rFont val="Gantari"/>
      </rPr>
      <t xml:space="preserve">El Fondo Mutuo opera de forma exclusiva en moneda local, razón por la cual no arroja con </t>
    </r>
    <r>
      <rPr>
        <i/>
        <u/>
        <sz val="11"/>
        <color theme="1"/>
        <rFont val="Gantari"/>
      </rPr>
      <t>Diferencia de Cambio en Moneda Extranjera</t>
    </r>
  </si>
  <si>
    <t>c) Gastos Operacionales y comisión de la Sociedad Administradora:</t>
  </si>
  <si>
    <r>
      <rPr>
        <sz val="11"/>
        <color theme="1"/>
        <rFont val="Gantari"/>
      </rPr>
      <t xml:space="preserve">La comisión de administración podria alcanzar hasta 2,75% anual </t>
    </r>
    <r>
      <rPr>
        <b/>
        <sz val="11"/>
        <color theme="1"/>
        <rFont val="Gantari"/>
      </rPr>
      <t>IVA incluido</t>
    </r>
    <r>
      <rPr>
        <sz val="11"/>
        <color theme="1"/>
        <rFont val="Gantari"/>
      </rPr>
      <t>. Esta comisión se calcula diariamente de los fondos bajo manejo y se pagan mensualmente a la administradora, generalmente el primer día hábil siguiente al cierre del mes anterior.</t>
    </r>
  </si>
  <si>
    <t>Comisión por Administración</t>
  </si>
  <si>
    <t>TOTAL</t>
  </si>
  <si>
    <t>_Información Estadística</t>
  </si>
  <si>
    <t>MES</t>
  </si>
  <si>
    <t>VALOR CUOTA</t>
  </si>
  <si>
    <t>PATRIMONIO NETO DEL FONDO</t>
  </si>
  <si>
    <t>N° DE PARTICIPES</t>
  </si>
  <si>
    <t>1er. TRIMESTRE</t>
  </si>
  <si>
    <t>Enero</t>
  </si>
  <si>
    <t>Febrero</t>
  </si>
  <si>
    <t>Marzo</t>
  </si>
  <si>
    <t>2ndo. TRIMESTRE</t>
  </si>
  <si>
    <t>Abril</t>
  </si>
  <si>
    <t>Mayo</t>
  </si>
  <si>
    <t>Junio</t>
  </si>
  <si>
    <t>4) Composición de las Cuentas</t>
  </si>
  <si>
    <r>
      <rPr>
        <sz val="11"/>
        <color theme="1"/>
        <rFont val="Gantari"/>
      </rPr>
      <t xml:space="preserve">    </t>
    </r>
    <r>
      <rPr>
        <b/>
        <sz val="11"/>
        <color theme="1"/>
        <rFont val="Gantari"/>
      </rPr>
      <t xml:space="preserve">4.1) </t>
    </r>
    <r>
      <rPr>
        <b/>
        <u/>
        <sz val="11"/>
        <color theme="1"/>
        <rFont val="Gantari"/>
      </rPr>
      <t>Disponibilidades:</t>
    </r>
    <r>
      <rPr>
        <sz val="11"/>
        <color theme="1"/>
        <rFont val="Gantari"/>
      </rPr>
      <t xml:space="preserve"> Esta cuenta esta compuesta por los saldos en los bancos a la fecha de estos estados financieros</t>
    </r>
  </si>
  <si>
    <t>CUENTAS</t>
  </si>
  <si>
    <t>Banco GNB</t>
  </si>
  <si>
    <r>
      <rPr>
        <b/>
        <sz val="11"/>
        <color theme="1"/>
        <rFont val="Gantari"/>
      </rPr>
      <t xml:space="preserve">    4.2) </t>
    </r>
    <r>
      <rPr>
        <b/>
        <u/>
        <sz val="11"/>
        <color theme="1"/>
        <rFont val="Gantari"/>
      </rPr>
      <t xml:space="preserve">Cuentas por cobrar: </t>
    </r>
    <r>
      <rPr>
        <sz val="11"/>
        <color theme="1"/>
        <rFont val="Gantari"/>
      </rPr>
      <t>Esta compuesta por el siguiente detalle:</t>
    </r>
  </si>
  <si>
    <r>
      <rPr>
        <sz val="11"/>
        <color theme="1"/>
        <rFont val="Gantari"/>
      </rPr>
      <t xml:space="preserve">    </t>
    </r>
    <r>
      <rPr>
        <b/>
        <sz val="11"/>
        <color theme="1"/>
        <rFont val="Gantari"/>
      </rPr>
      <t xml:space="preserve">4.3) </t>
    </r>
    <r>
      <rPr>
        <b/>
        <u/>
        <sz val="11"/>
        <color theme="1"/>
        <rFont val="Gantari"/>
      </rPr>
      <t>Acreedores por Operación:</t>
    </r>
    <r>
      <rPr>
        <sz val="11"/>
        <color theme="1"/>
        <rFont val="Gantari"/>
      </rPr>
      <t xml:space="preserve"> El saldo de la cuenta es el siguiente:</t>
    </r>
  </si>
  <si>
    <t>A la fecha del presente informe no se cuenta con saldos que reportar</t>
  </si>
  <si>
    <r>
      <rPr>
        <sz val="11"/>
        <color theme="1"/>
        <rFont val="Gantari"/>
      </rPr>
      <t xml:space="preserve">    </t>
    </r>
    <r>
      <rPr>
        <b/>
        <sz val="11"/>
        <color theme="1"/>
        <rFont val="Gantari"/>
      </rPr>
      <t xml:space="preserve">4.4) </t>
    </r>
    <r>
      <rPr>
        <b/>
        <u/>
        <sz val="11"/>
        <color theme="1"/>
        <rFont val="Gantari"/>
      </rPr>
      <t>Comisión a Pagar a la Administradora</t>
    </r>
    <r>
      <rPr>
        <u/>
        <sz val="11"/>
        <color theme="1"/>
        <rFont val="Gantari"/>
      </rPr>
      <t>:</t>
    </r>
    <r>
      <rPr>
        <sz val="11"/>
        <color theme="1"/>
        <rFont val="Gantari"/>
      </rPr>
      <t xml:space="preserve"> Esta compuesta por los saldos de las comisiones por administración del fondo del mes.</t>
    </r>
  </si>
  <si>
    <r>
      <rPr>
        <sz val="11"/>
        <color theme="1"/>
        <rFont val="Gantari"/>
      </rPr>
      <t xml:space="preserve">    </t>
    </r>
    <r>
      <rPr>
        <b/>
        <sz val="11"/>
        <color theme="1"/>
        <rFont val="Gantari"/>
      </rPr>
      <t xml:space="preserve">4.5) </t>
    </r>
    <r>
      <rPr>
        <b/>
        <u/>
        <sz val="11"/>
        <color theme="1"/>
        <rFont val="Gantari"/>
      </rPr>
      <t>Resultado por Tenencia de Inversiones</t>
    </r>
    <r>
      <rPr>
        <u/>
        <sz val="11"/>
        <color theme="1"/>
        <rFont val="Gantari"/>
      </rPr>
      <t>:</t>
    </r>
    <r>
      <rPr>
        <sz val="11"/>
        <color theme="1"/>
        <rFont val="Gantari"/>
      </rPr>
      <t xml:space="preserve"> Esta cuenta se compone por el rendimiento de las inversiones de títulos dentro del periodo.</t>
    </r>
  </si>
  <si>
    <t>Resultado por Tenencia</t>
  </si>
  <si>
    <r>
      <rPr>
        <sz val="11"/>
        <color theme="1"/>
        <rFont val="Gantari"/>
      </rPr>
      <t xml:space="preserve">    </t>
    </r>
    <r>
      <rPr>
        <b/>
        <sz val="11"/>
        <color theme="1"/>
        <rFont val="Gantari"/>
      </rPr>
      <t xml:space="preserve">4.6) </t>
    </r>
    <r>
      <rPr>
        <b/>
        <u/>
        <sz val="11"/>
        <color theme="1"/>
        <rFont val="Gantari"/>
      </rPr>
      <t>Otros Ingresos / Otros Egresos</t>
    </r>
    <r>
      <rPr>
        <u/>
        <sz val="11"/>
        <color theme="1"/>
        <rFont val="Gantari"/>
      </rPr>
      <t>:</t>
    </r>
    <r>
      <rPr>
        <sz val="11"/>
        <color theme="1"/>
        <rFont val="Gantari"/>
      </rPr>
      <t xml:space="preserve"> Está cuenta se compone por importes que no son parte de las operaciones ordinarias.</t>
    </r>
  </si>
  <si>
    <t>OTROS INGRESOS</t>
  </si>
  <si>
    <t>Operaciones Financieras</t>
  </si>
  <si>
    <r>
      <rPr>
        <sz val="11"/>
        <color theme="1"/>
        <rFont val="Gantari"/>
      </rPr>
      <t xml:space="preserve">    </t>
    </r>
    <r>
      <rPr>
        <b/>
        <sz val="11"/>
        <color theme="1"/>
        <rFont val="Gantari"/>
      </rPr>
      <t>4.7) Operaciones por Reporto</t>
    </r>
    <r>
      <rPr>
        <sz val="11"/>
        <color theme="1"/>
        <rFont val="Gantari"/>
      </rPr>
      <t>: El sado esta compueto por el siguiente detalle.</t>
    </r>
  </si>
  <si>
    <t>Fecha de Operación</t>
  </si>
  <si>
    <t>Monto Inicial</t>
  </si>
  <si>
    <t>Valor Contable</t>
  </si>
  <si>
    <t>Fecha de Vencimiento</t>
  </si>
  <si>
    <t>ANEXO I</t>
  </si>
  <si>
    <t>COMPOSICION DE LAS INVERSIONES DEL FONDO</t>
  </si>
  <si>
    <t>(GUARANIES)</t>
  </si>
  <si>
    <t>Instrumento</t>
  </si>
  <si>
    <t>Sector</t>
  </si>
  <si>
    <t>País</t>
  </si>
  <si>
    <t>Fecha
Compra</t>
  </si>
  <si>
    <t>Fecha
 Vto.</t>
  </si>
  <si>
    <t>Moneda</t>
  </si>
  <si>
    <t>Monto</t>
  </si>
  <si>
    <t>Val. Compra</t>
  </si>
  <si>
    <t>Val. Contable</t>
  </si>
  <si>
    <t>Val. Nominal</t>
  </si>
  <si>
    <t>% 
Precio 
de 
Mercado</t>
  </si>
  <si>
    <t>Estado</t>
  </si>
  <si>
    <t>BONOS</t>
  </si>
  <si>
    <t>Comercial</t>
  </si>
  <si>
    <t>17/07/2028</t>
  </si>
  <si>
    <t>PYG</t>
  </si>
  <si>
    <t>16/07/2029</t>
  </si>
  <si>
    <t>17/04/2029</t>
  </si>
  <si>
    <t>CDA</t>
  </si>
  <si>
    <t>Financiero</t>
  </si>
  <si>
    <t>Paraguay</t>
  </si>
  <si>
    <t>21/07/2026</t>
  </si>
  <si>
    <t>17/02/2028</t>
  </si>
  <si>
    <t>14/10/2027</t>
  </si>
  <si>
    <t>20/05/2027</t>
  </si>
  <si>
    <t>22/12/2026</t>
  </si>
  <si>
    <t>22/09/2026</t>
  </si>
  <si>
    <t>20/01/2028</t>
  </si>
  <si>
    <t>18/05/2028</t>
  </si>
  <si>
    <t>20/07/2028</t>
  </si>
  <si>
    <t>26/07/2027</t>
  </si>
  <si>
    <t>27/10/2026</t>
  </si>
  <si>
    <t>16/01/2031</t>
  </si>
  <si>
    <t>15/08/2031</t>
  </si>
  <si>
    <t>18/03/2030</t>
  </si>
  <si>
    <t>21/11/2028</t>
  </si>
  <si>
    <t>20/11/2029</t>
  </si>
  <si>
    <t>07/07/2026</t>
  </si>
  <si>
    <t>02/12/2027</t>
  </si>
  <si>
    <t>14/09/2027</t>
  </si>
  <si>
    <t>11/04/2028</t>
  </si>
  <si>
    <t>08/08/2028</t>
  </si>
  <si>
    <t>13/06/2028</t>
  </si>
  <si>
    <t>19/08/2030</t>
  </si>
  <si>
    <t>12/10/2028</t>
  </si>
  <si>
    <t>19/06/2029</t>
  </si>
  <si>
    <t>19/02/2030</t>
  </si>
  <si>
    <t>13/03/2031</t>
  </si>
  <si>
    <t>16/05/2031</t>
  </si>
  <si>
    <t>12/03/2032</t>
  </si>
  <si>
    <t>22/11/2030</t>
  </si>
  <si>
    <t>28/03/2029</t>
  </si>
  <si>
    <t>27/03/2030</t>
  </si>
  <si>
    <t>04/10/2029</t>
  </si>
  <si>
    <t>03/01/2030</t>
  </si>
  <si>
    <t>07/10/2027</t>
  </si>
  <si>
    <t>04/01/2029</t>
  </si>
  <si>
    <t>02/01/2031</t>
  </si>
  <si>
    <t>BURSATIL</t>
  </si>
  <si>
    <t>03/01/2029</t>
  </si>
  <si>
    <t>04/10/2028</t>
  </si>
  <si>
    <t>BONOS FINANCIEROS</t>
  </si>
  <si>
    <t>24/08/2027</t>
  </si>
  <si>
    <t>26/08/2026</t>
  </si>
  <si>
    <t>27/04/2027</t>
  </si>
  <si>
    <t>24/05/2027</t>
  </si>
  <si>
    <t>14/06/2027</t>
  </si>
  <si>
    <t>05/04/2027</t>
  </si>
  <si>
    <t>BONOS SUBORDINADOS</t>
  </si>
  <si>
    <t>24/04/2029</t>
  </si>
  <si>
    <t>16/05/2028</t>
  </si>
  <si>
    <t>19/12/2031</t>
  </si>
  <si>
    <t>21/01/2031</t>
  </si>
  <si>
    <t>20/04/2026</t>
  </si>
  <si>
    <t>17/06/2031</t>
  </si>
  <si>
    <t>15/06/2032</t>
  </si>
  <si>
    <t>22/06/2026</t>
  </si>
  <si>
    <t>06/04/2028</t>
  </si>
  <si>
    <t>31/08/2027</t>
  </si>
  <si>
    <t>16/03/2027</t>
  </si>
  <si>
    <t>23/11/2027</t>
  </si>
  <si>
    <t>08/01/2030</t>
  </si>
  <si>
    <t>13/05/2026</t>
  </si>
  <si>
    <t>12/11/2026</t>
  </si>
  <si>
    <t>13/05/2027</t>
  </si>
  <si>
    <t>12/05/2028</t>
  </si>
  <si>
    <t>11/05/2029</t>
  </si>
  <si>
    <t>29/06/2026</t>
  </si>
  <si>
    <t>27/06/2028</t>
  </si>
  <si>
    <t>27/06/2031</t>
  </si>
  <si>
    <t>05/04/2030</t>
  </si>
  <si>
    <t>07/05/2030</t>
  </si>
  <si>
    <t>19/12/2028</t>
  </si>
  <si>
    <t>22/03/2028</t>
  </si>
  <si>
    <t>04/11/2027</t>
  </si>
  <si>
    <t>02/11/2028</t>
  </si>
  <si>
    <t>30/09/2026</t>
  </si>
  <si>
    <t>19/05/2027</t>
  </si>
  <si>
    <t>17/05/2028</t>
  </si>
  <si>
    <t>21/06/2029</t>
  </si>
  <si>
    <t>23/11/2028</t>
  </si>
  <si>
    <t>29/07/2026</t>
  </si>
  <si>
    <t>03/11/2026</t>
  </si>
  <si>
    <t>04/02/2027</t>
  </si>
  <si>
    <t>29/06/2028</t>
  </si>
  <si>
    <t>20/10/2028</t>
  </si>
  <si>
    <t>20/05/2030</t>
  </si>
  <si>
    <t>19/07/2030</t>
  </si>
  <si>
    <t>19/10/2029</t>
  </si>
  <si>
    <t>20/02/2030</t>
  </si>
  <si>
    <t>28/02/2028</t>
  </si>
  <si>
    <t>21/08/2028</t>
  </si>
  <si>
    <t>19/05/2028</t>
  </si>
  <si>
    <t>06/02/2029</t>
  </si>
  <si>
    <t>20/03/2028</t>
  </si>
  <si>
    <t>20/03/2030</t>
  </si>
  <si>
    <t>20/05/2031</t>
  </si>
  <si>
    <t>20/02/2031</t>
  </si>
  <si>
    <t>20/11/2030</t>
  </si>
  <si>
    <t>22/10/2030</t>
  </si>
  <si>
    <t>20/08/2030</t>
  </si>
  <si>
    <t>20/11/2031</t>
  </si>
  <si>
    <t>20/02/2032</t>
  </si>
  <si>
    <t>21/07/2031</t>
  </si>
  <si>
    <t>06/09/2027</t>
  </si>
  <si>
    <t>07/06/2027</t>
  </si>
  <si>
    <t>14/12/2027</t>
  </si>
  <si>
    <t>17/01/2031</t>
  </si>
  <si>
    <t>11/09/2028</t>
  </si>
  <si>
    <t>10/09/2029</t>
  </si>
  <si>
    <t>ACCIONES PREFERIDAS</t>
  </si>
  <si>
    <t>07/08/2029</t>
  </si>
  <si>
    <t>07/12/2029</t>
  </si>
  <si>
    <t>09/08/2030</t>
  </si>
  <si>
    <t>11/12/2030</t>
  </si>
  <si>
    <t>11/06/2031</t>
  </si>
  <si>
    <t>10/10/2031</t>
  </si>
  <si>
    <t>13/02/2032</t>
  </si>
  <si>
    <t>17/04/2026</t>
  </si>
  <si>
    <t>30/07/2026</t>
  </si>
  <si>
    <t>05/05/2031</t>
  </si>
  <si>
    <t>30/09/2031</t>
  </si>
  <si>
    <t>31/05/2029</t>
  </si>
  <si>
    <t>20/07/2027</t>
  </si>
  <si>
    <t>02/03/2032</t>
  </si>
  <si>
    <t>01/02/2027</t>
  </si>
  <si>
    <t>17/08/2027</t>
  </si>
  <si>
    <t>06/08/2027</t>
  </si>
  <si>
    <t>17/08/2026</t>
  </si>
  <si>
    <t>07/09/2026</t>
  </si>
  <si>
    <t>13/09/2027</t>
  </si>
  <si>
    <t>09/03/2027</t>
  </si>
  <si>
    <t>04/05/2026</t>
  </si>
  <si>
    <t>05/01/2027</t>
  </si>
  <si>
    <t>08/01/2027</t>
  </si>
  <si>
    <t>12/04/2027</t>
  </si>
  <si>
    <t>28/09/2026</t>
  </si>
  <si>
    <t>16/10/2026</t>
  </si>
  <si>
    <t>02/02/2027</t>
  </si>
  <si>
    <t>27/09/2027</t>
  </si>
  <si>
    <t>22/11/2027</t>
  </si>
  <si>
    <t>22/11/2029</t>
  </si>
  <si>
    <t>03/05/2028</t>
  </si>
  <si>
    <t>15/05/2028</t>
  </si>
  <si>
    <t>30/06/2031</t>
  </si>
  <si>
    <t>07/08/2028</t>
  </si>
  <si>
    <t>31/08/2026</t>
  </si>
  <si>
    <t>01/06/2026</t>
  </si>
  <si>
    <t>02/04/2026</t>
  </si>
  <si>
    <t>27/04/2026</t>
  </si>
  <si>
    <t>30/11/2026</t>
  </si>
  <si>
    <t>15/12/2026</t>
  </si>
  <si>
    <t>26/04/2027</t>
  </si>
  <si>
    <t>11/05/2026</t>
  </si>
  <si>
    <t>11/08/2026</t>
  </si>
  <si>
    <t>03/04/2029</t>
  </si>
  <si>
    <t>02/04/2030</t>
  </si>
  <si>
    <t>31/07/2028</t>
  </si>
  <si>
    <t>TOTAL DE LAS INVERSIONES</t>
  </si>
  <si>
    <t>Banco Basa S.A.</t>
  </si>
  <si>
    <t>22/09/2027</t>
  </si>
  <si>
    <t>16/08/2028</t>
  </si>
  <si>
    <t>10/05/2027</t>
  </si>
  <si>
    <t>22/12/2028</t>
  </si>
  <si>
    <t>Banco Rio S.A.E.C.A.</t>
  </si>
  <si>
    <t>02/10/2026</t>
  </si>
  <si>
    <t>17/06/2026</t>
  </si>
  <si>
    <t>21/12/2027</t>
  </si>
  <si>
    <t>02/03/2028</t>
  </si>
  <si>
    <t>11/09/2025</t>
  </si>
  <si>
    <t>17/03/2026</t>
  </si>
  <si>
    <t>11/11/2025</t>
  </si>
  <si>
    <t>01/07/2025</t>
  </si>
  <si>
    <t>21/07/2025</t>
  </si>
  <si>
    <t>05/08/2027</t>
  </si>
  <si>
    <t>23/03/2026</t>
  </si>
  <si>
    <t>16/10/2025</t>
  </si>
  <si>
    <t>10/07/2025</t>
  </si>
  <si>
    <t>12/11/2025</t>
  </si>
  <si>
    <t>Interfisa Banco S.A.E.C.A.</t>
  </si>
  <si>
    <t>06/10/2025</t>
  </si>
  <si>
    <t>24/06/2027</t>
  </si>
  <si>
    <t>22/01/2026</t>
  </si>
  <si>
    <t>24/02/2026</t>
  </si>
  <si>
    <t>08/07/2025</t>
  </si>
  <si>
    <t>03/11/2025</t>
  </si>
  <si>
    <t>29/10/2025</t>
  </si>
  <si>
    <t>03/07/2025</t>
  </si>
  <si>
    <t>14/07/2025</t>
  </si>
  <si>
    <t>21/01/2026</t>
  </si>
  <si>
    <t>26/01/2026</t>
  </si>
  <si>
    <t>14/10/2025</t>
  </si>
  <si>
    <t>20/11/2025</t>
  </si>
  <si>
    <t>Telecel S.A.</t>
  </si>
  <si>
    <t>16/12/2025</t>
  </si>
  <si>
    <t>25/07/2025</t>
  </si>
  <si>
    <t>10/03/2026</t>
  </si>
  <si>
    <t>22/09/2025</t>
  </si>
  <si>
    <t>16/03/2026</t>
  </si>
  <si>
    <t>12/01/2026</t>
  </si>
  <si>
    <t>07/07/2025</t>
  </si>
  <si>
    <t>31/10/2025</t>
  </si>
  <si>
    <t>23/01/2026</t>
  </si>
  <si>
    <t>03/06/2026</t>
  </si>
  <si>
    <t>18/05/2026</t>
  </si>
  <si>
    <t>17/07/2025</t>
  </si>
  <si>
    <t>27/10/2025</t>
  </si>
  <si>
    <t>19/11/2025</t>
  </si>
  <si>
    <t>09/10/2025</t>
  </si>
  <si>
    <t>22/12/2025</t>
  </si>
  <si>
    <t>08/08/2025</t>
  </si>
  <si>
    <t>09/03/2026</t>
  </si>
  <si>
    <t>24/12/2025</t>
  </si>
  <si>
    <t>28/01/2026</t>
  </si>
  <si>
    <t>TOTAL 30/06/2026</t>
  </si>
  <si>
    <t>Correspondiente al 30/06/2026 con cifras comparativas al 31/12/2025</t>
  </si>
  <si>
    <t xml:space="preserve">27/03/2025 </t>
  </si>
  <si>
    <t xml:space="preserve">27/04/2021 </t>
  </si>
  <si>
    <t>8,00</t>
  </si>
  <si>
    <t xml:space="preserve">26/12/2024 </t>
  </si>
  <si>
    <t>7,00</t>
  </si>
  <si>
    <t>Exxel Technologies S.A.E.</t>
  </si>
  <si>
    <t>Libreria y Papeleria NOVA S.A.</t>
  </si>
  <si>
    <t xml:space="preserve">11/01/2024 </t>
  </si>
  <si>
    <t xml:space="preserve">13/02/2024 </t>
  </si>
  <si>
    <t xml:space="preserve">06/06/2023 </t>
  </si>
  <si>
    <t xml:space="preserve">03/07/2023 </t>
  </si>
  <si>
    <t xml:space="preserve">08/01/2024 </t>
  </si>
  <si>
    <t xml:space="preserve">18/01/2024 </t>
  </si>
  <si>
    <t xml:space="preserve">19/01/2024 </t>
  </si>
  <si>
    <t xml:space="preserve">06/03/2023 </t>
  </si>
  <si>
    <t xml:space="preserve">09/03/2023 </t>
  </si>
  <si>
    <t xml:space="preserve">02/06/2023 </t>
  </si>
  <si>
    <t xml:space="preserve">20/06/2023 </t>
  </si>
  <si>
    <t xml:space="preserve">27/07/2023 </t>
  </si>
  <si>
    <t xml:space="preserve">28/11/2023 </t>
  </si>
  <si>
    <t xml:space="preserve">18/12/2023 </t>
  </si>
  <si>
    <t>18/02/2027</t>
  </si>
  <si>
    <t xml:space="preserve">20/12/2023 </t>
  </si>
  <si>
    <t xml:space="preserve">04/01/2024 </t>
  </si>
  <si>
    <t xml:space="preserve">17/05/2024 </t>
  </si>
  <si>
    <t>Grupo Cartes Montañez</t>
  </si>
  <si>
    <t xml:space="preserve">15/06/2021 </t>
  </si>
  <si>
    <t xml:space="preserve">15/07/2021 </t>
  </si>
  <si>
    <t xml:space="preserve">19/08/2021 </t>
  </si>
  <si>
    <t xml:space="preserve">15/12/2021 </t>
  </si>
  <si>
    <t xml:space="preserve">17/12/2021 </t>
  </si>
  <si>
    <t xml:space="preserve">16/01/2023 </t>
  </si>
  <si>
    <t xml:space="preserve">07/11/2023 </t>
  </si>
  <si>
    <t xml:space="preserve">31/07/2019 </t>
  </si>
  <si>
    <t xml:space="preserve">15/04/2021 </t>
  </si>
  <si>
    <t xml:space="preserve">17/08/2021 </t>
  </si>
  <si>
    <t xml:space="preserve">09/12/2021 </t>
  </si>
  <si>
    <t xml:space="preserve">18/01/2022 </t>
  </si>
  <si>
    <t xml:space="preserve">15/02/2022 </t>
  </si>
  <si>
    <t xml:space="preserve">22/03/2022 </t>
  </si>
  <si>
    <t xml:space="preserve">23/11/2022 </t>
  </si>
  <si>
    <t xml:space="preserve">06/12/2022 </t>
  </si>
  <si>
    <t xml:space="preserve">15/06/2023 </t>
  </si>
  <si>
    <t xml:space="preserve">24/07/2023 </t>
  </si>
  <si>
    <t xml:space="preserve">05/02/2024 </t>
  </si>
  <si>
    <t xml:space="preserve">11/03/2024 </t>
  </si>
  <si>
    <t xml:space="preserve">18/03/2024 </t>
  </si>
  <si>
    <t xml:space="preserve">19/07/2023 </t>
  </si>
  <si>
    <t xml:space="preserve">28/07/2023 </t>
  </si>
  <si>
    <t xml:space="preserve">18/09/2023 </t>
  </si>
  <si>
    <t xml:space="preserve">28/02/2024 </t>
  </si>
  <si>
    <t xml:space="preserve">04/04/2024 </t>
  </si>
  <si>
    <t xml:space="preserve">30/04/2024 </t>
  </si>
  <si>
    <t xml:space="preserve">02/05/2024 </t>
  </si>
  <si>
    <t xml:space="preserve">03/05/2024 </t>
  </si>
  <si>
    <t xml:space="preserve">24/05/2024 </t>
  </si>
  <si>
    <t xml:space="preserve">13/06/2024 </t>
  </si>
  <si>
    <t xml:space="preserve">14/06/2024 </t>
  </si>
  <si>
    <t xml:space="preserve">03/05/2022 </t>
  </si>
  <si>
    <t xml:space="preserve">12/07/2022 </t>
  </si>
  <si>
    <t xml:space="preserve">30/10/2023 </t>
  </si>
  <si>
    <t xml:space="preserve">05/01/2024 </t>
  </si>
  <si>
    <t xml:space="preserve">21/02/2024 </t>
  </si>
  <si>
    <t xml:space="preserve">22/03/2024 </t>
  </si>
  <si>
    <t xml:space="preserve">21/06/2024 </t>
  </si>
  <si>
    <t xml:space="preserve">25/06/2024 </t>
  </si>
  <si>
    <t xml:space="preserve">13/10/2023 </t>
  </si>
  <si>
    <t xml:space="preserve">17/10/2023 </t>
  </si>
  <si>
    <t xml:space="preserve">24/10/2023 </t>
  </si>
  <si>
    <t xml:space="preserve">23/06/2023 </t>
  </si>
  <si>
    <t xml:space="preserve">28/12/2021 </t>
  </si>
  <si>
    <t xml:space="preserve">27/09/2023 </t>
  </si>
  <si>
    <t xml:space="preserve">09/11/2023 </t>
  </si>
  <si>
    <t xml:space="preserve">29/11/2023 </t>
  </si>
  <si>
    <t>04/05/2028</t>
  </si>
  <si>
    <t xml:space="preserve">08/04/2024 </t>
  </si>
  <si>
    <t xml:space="preserve">16/05/2018 </t>
  </si>
  <si>
    <t xml:space="preserve">29/06/2018 </t>
  </si>
  <si>
    <t xml:space="preserve">02/07/2018 </t>
  </si>
  <si>
    <t xml:space="preserve">09/07/2018 </t>
  </si>
  <si>
    <t xml:space="preserve">16/07/2018 </t>
  </si>
  <si>
    <t xml:space="preserve">17/07/2018 </t>
  </si>
  <si>
    <t xml:space="preserve">22/08/2018 </t>
  </si>
  <si>
    <t xml:space="preserve">27/08/2018 </t>
  </si>
  <si>
    <t xml:space="preserve">09/10/2018 </t>
  </si>
  <si>
    <t xml:space="preserve">17/10/2018 </t>
  </si>
  <si>
    <t xml:space="preserve">25/10/2018 </t>
  </si>
  <si>
    <t xml:space="preserve">28/12/2018 </t>
  </si>
  <si>
    <t xml:space="preserve">29/01/2019 </t>
  </si>
  <si>
    <t xml:space="preserve">22/02/2019 </t>
  </si>
  <si>
    <t xml:space="preserve">12/04/2019 </t>
  </si>
  <si>
    <t xml:space="preserve">25/07/2019 </t>
  </si>
  <si>
    <t xml:space="preserve">20/08/2019 </t>
  </si>
  <si>
    <t xml:space="preserve">04/10/2019 </t>
  </si>
  <si>
    <t xml:space="preserve">18/12/2019 </t>
  </si>
  <si>
    <t xml:space="preserve">29/10/2020 </t>
  </si>
  <si>
    <t xml:space="preserve">29/04/2021 </t>
  </si>
  <si>
    <t xml:space="preserve">05/07/2021 </t>
  </si>
  <si>
    <t xml:space="preserve">25/08/2022 </t>
  </si>
  <si>
    <t xml:space="preserve">19/12/2022 </t>
  </si>
  <si>
    <t xml:space="preserve">20/02/2023 </t>
  </si>
  <si>
    <t xml:space="preserve">21/02/2023 </t>
  </si>
  <si>
    <t xml:space="preserve">28/08/2023 </t>
  </si>
  <si>
    <t xml:space="preserve">20/09/2023 </t>
  </si>
  <si>
    <t xml:space="preserve">02/10/2023 </t>
  </si>
  <si>
    <t xml:space="preserve">21/05/2024 </t>
  </si>
  <si>
    <t xml:space="preserve">09/01/2024 </t>
  </si>
  <si>
    <t xml:space="preserve">21/03/2022 </t>
  </si>
  <si>
    <t xml:space="preserve">07/12/2023 </t>
  </si>
  <si>
    <t xml:space="preserve">24/02/2021 </t>
  </si>
  <si>
    <t xml:space="preserve">16/05/2022 </t>
  </si>
  <si>
    <t>24/12/2029</t>
  </si>
  <si>
    <t xml:space="preserve">04/09/2023 </t>
  </si>
  <si>
    <t xml:space="preserve">26/09/2022 </t>
  </si>
  <si>
    <t xml:space="preserve">26/01/2023 </t>
  </si>
  <si>
    <t xml:space="preserve">09/10/2023 </t>
  </si>
  <si>
    <t xml:space="preserve">07/03/2024 </t>
  </si>
  <si>
    <t xml:space="preserve">29/05/2024 </t>
  </si>
  <si>
    <t xml:space="preserve">19/06/2024 </t>
  </si>
  <si>
    <t xml:space="preserve">07/09/2021 </t>
  </si>
  <si>
    <t xml:space="preserve">16/09/2022 </t>
  </si>
  <si>
    <t xml:space="preserve">15/03/2023 </t>
  </si>
  <si>
    <t xml:space="preserve">09/06/2023 </t>
  </si>
  <si>
    <t xml:space="preserve">04/03/2024 </t>
  </si>
  <si>
    <t xml:space="preserve">02/04/2024 </t>
  </si>
  <si>
    <t xml:space="preserve">19/05/2022 </t>
  </si>
  <si>
    <t xml:space="preserve">29/08/2022 </t>
  </si>
  <si>
    <t xml:space="preserve">22/11/2022 </t>
  </si>
  <si>
    <t xml:space="preserve">31/01/2024 </t>
  </si>
  <si>
    <t xml:space="preserve">02/02/2024 </t>
  </si>
  <si>
    <t xml:space="preserve">27/05/2024 </t>
  </si>
  <si>
    <t xml:space="preserve">22/07/2024 </t>
  </si>
  <si>
    <t>10,90</t>
  </si>
  <si>
    <t>11,15</t>
  </si>
  <si>
    <t xml:space="preserve">10/02/2025 </t>
  </si>
  <si>
    <t>10,35</t>
  </si>
  <si>
    <t xml:space="preserve">27/11/2024 </t>
  </si>
  <si>
    <t>9,50</t>
  </si>
  <si>
    <t>10,00</t>
  </si>
  <si>
    <t xml:space="preserve">03/01/2025 </t>
  </si>
  <si>
    <t xml:space="preserve">15/01/2025 </t>
  </si>
  <si>
    <t xml:space="preserve">25/03/2025 </t>
  </si>
  <si>
    <t xml:space="preserve">29/04/2025 </t>
  </si>
  <si>
    <t xml:space="preserve">08/05/2025 </t>
  </si>
  <si>
    <t xml:space="preserve">09/05/2025 </t>
  </si>
  <si>
    <t xml:space="preserve">23/06/2025 </t>
  </si>
  <si>
    <t>7,13</t>
  </si>
  <si>
    <t xml:space="preserve">24/06/2025 </t>
  </si>
  <si>
    <t>7,25</t>
  </si>
  <si>
    <t xml:space="preserve">26/06/2025 </t>
  </si>
  <si>
    <t>12/09/2028</t>
  </si>
  <si>
    <t>6,99</t>
  </si>
  <si>
    <t>10,50</t>
  </si>
  <si>
    <t xml:space="preserve">16/01/2025 </t>
  </si>
  <si>
    <t>12,20</t>
  </si>
  <si>
    <t>13,00</t>
  </si>
  <si>
    <t>12,75</t>
  </si>
  <si>
    <t>12,60</t>
  </si>
  <si>
    <t>12,40</t>
  </si>
  <si>
    <t>12,30</t>
  </si>
  <si>
    <t>12,70</t>
  </si>
  <si>
    <t>12,85</t>
  </si>
  <si>
    <t>12,55</t>
  </si>
  <si>
    <t>12,80</t>
  </si>
  <si>
    <t>12,65</t>
  </si>
  <si>
    <t>12,25</t>
  </si>
  <si>
    <t>9,25</t>
  </si>
  <si>
    <t>8,50</t>
  </si>
  <si>
    <t xml:space="preserve">30/01/2025 </t>
  </si>
  <si>
    <t>9,55</t>
  </si>
  <si>
    <t xml:space="preserve">11/03/2025 </t>
  </si>
  <si>
    <t>10,40</t>
  </si>
  <si>
    <t>14,15</t>
  </si>
  <si>
    <t>11,50</t>
  </si>
  <si>
    <t>12,50</t>
  </si>
  <si>
    <t>12,45</t>
  </si>
  <si>
    <t>13,25</t>
  </si>
  <si>
    <t>13,50</t>
  </si>
  <si>
    <t>13,10</t>
  </si>
  <si>
    <t xml:space="preserve">25/02/2025 </t>
  </si>
  <si>
    <t xml:space="preserve">20/03/2025 </t>
  </si>
  <si>
    <t>13,30</t>
  </si>
  <si>
    <t xml:space="preserve">06/05/2025 </t>
  </si>
  <si>
    <t>11,79</t>
  </si>
  <si>
    <t xml:space="preserve">22/05/2025 </t>
  </si>
  <si>
    <t xml:space="preserve">17/06/2025 </t>
  </si>
  <si>
    <t>13,20</t>
  </si>
  <si>
    <t xml:space="preserve">02/04/2025 </t>
  </si>
  <si>
    <t>9,85</t>
  </si>
  <si>
    <t xml:space="preserve">10/10/2024 </t>
  </si>
  <si>
    <t xml:space="preserve">04/12/2024 </t>
  </si>
  <si>
    <t xml:space="preserve">12/12/2024 </t>
  </si>
  <si>
    <t xml:space="preserve">27/12/2024 </t>
  </si>
  <si>
    <t xml:space="preserve">21/01/2025 </t>
  </si>
  <si>
    <t xml:space="preserve">05/02/2025 </t>
  </si>
  <si>
    <t>9,59</t>
  </si>
  <si>
    <t xml:space="preserve">28/02/2025 </t>
  </si>
  <si>
    <t>10,05</t>
  </si>
  <si>
    <t>9,45</t>
  </si>
  <si>
    <t>14,00</t>
  </si>
  <si>
    <t>13,85</t>
  </si>
  <si>
    <t xml:space="preserve">05/06/2025 </t>
  </si>
  <si>
    <t>9,00</t>
  </si>
  <si>
    <t>9,15</t>
  </si>
  <si>
    <t>9,10</t>
  </si>
  <si>
    <t>8,90</t>
  </si>
  <si>
    <t xml:space="preserve">23/08/2024 </t>
  </si>
  <si>
    <t xml:space="preserve">06/09/2024 </t>
  </si>
  <si>
    <t>8,65</t>
  </si>
  <si>
    <t>11,00</t>
  </si>
  <si>
    <t xml:space="preserve">15/07/2024 </t>
  </si>
  <si>
    <t>9,35</t>
  </si>
  <si>
    <t xml:space="preserve">05/08/2024 </t>
  </si>
  <si>
    <t>8,55</t>
  </si>
  <si>
    <t xml:space="preserve">29/10/2024 </t>
  </si>
  <si>
    <t xml:space="preserve">30/05/2025 </t>
  </si>
  <si>
    <t xml:space="preserve">03/07/2024 </t>
  </si>
  <si>
    <t>11,75</t>
  </si>
  <si>
    <t xml:space="preserve">17/07/2024 </t>
  </si>
  <si>
    <t xml:space="preserve">17/09/2024 </t>
  </si>
  <si>
    <t>12,00</t>
  </si>
  <si>
    <t xml:space="preserve">17/01/2025 </t>
  </si>
  <si>
    <t xml:space="preserve">22/01/2025 </t>
  </si>
  <si>
    <t>11,40</t>
  </si>
  <si>
    <t xml:space="preserve">18/03/2025 </t>
  </si>
  <si>
    <t xml:space="preserve">21/03/2025 </t>
  </si>
  <si>
    <t xml:space="preserve">18/07/2024 </t>
  </si>
  <si>
    <t xml:space="preserve">12/11/2024 </t>
  </si>
  <si>
    <t>8,75</t>
  </si>
  <si>
    <t>9,05</t>
  </si>
  <si>
    <t>9,20</t>
  </si>
  <si>
    <t>9,80</t>
  </si>
  <si>
    <t xml:space="preserve">26/09/2024 </t>
  </si>
  <si>
    <t>11,62</t>
  </si>
  <si>
    <t>10,75</t>
  </si>
  <si>
    <t>11,25</t>
  </si>
  <si>
    <t xml:space="preserve">16/05/2025 </t>
  </si>
  <si>
    <t>10,97</t>
  </si>
  <si>
    <t xml:space="preserve">18/06/2025 </t>
  </si>
  <si>
    <t>11,20</t>
  </si>
  <si>
    <t xml:space="preserve">09/08/2024 </t>
  </si>
  <si>
    <t>8,25</t>
  </si>
  <si>
    <t xml:space="preserve">14/11/2024 </t>
  </si>
  <si>
    <t>15,50</t>
  </si>
  <si>
    <t>9,75</t>
  </si>
  <si>
    <t>12,15</t>
  </si>
  <si>
    <t>10,70</t>
  </si>
  <si>
    <t>10,15</t>
  </si>
  <si>
    <t>11,64</t>
  </si>
  <si>
    <t>10,20</t>
  </si>
  <si>
    <t>10,25</t>
  </si>
  <si>
    <t xml:space="preserve">12/08/2024 </t>
  </si>
  <si>
    <t>9,71</t>
  </si>
  <si>
    <t>9,70</t>
  </si>
  <si>
    <t>9,65</t>
  </si>
  <si>
    <t xml:space="preserve">09/01/2025 </t>
  </si>
  <si>
    <t>9,90</t>
  </si>
  <si>
    <t xml:space="preserve">10/01/2025 </t>
  </si>
  <si>
    <t xml:space="preserve">27/05/2025 </t>
  </si>
  <si>
    <t xml:space="preserve">15/10/2024 </t>
  </si>
  <si>
    <t xml:space="preserve">21/10/2024 </t>
  </si>
  <si>
    <t xml:space="preserve">05/09/2024 </t>
  </si>
  <si>
    <t xml:space="preserve">23/09/2024 </t>
  </si>
  <si>
    <t xml:space="preserve">07/10/2024 </t>
  </si>
  <si>
    <t xml:space="preserve">11/11/2024 </t>
  </si>
  <si>
    <t xml:space="preserve">25/11/2024 </t>
  </si>
  <si>
    <t xml:space="preserve">24/03/2025 </t>
  </si>
  <si>
    <t xml:space="preserve">12/05/2025 </t>
  </si>
  <si>
    <t>11/10/2027</t>
  </si>
  <si>
    <t>7,50</t>
  </si>
  <si>
    <t xml:space="preserve">24/09/2024 </t>
  </si>
  <si>
    <t>9,76</t>
  </si>
  <si>
    <t xml:space="preserve">12/03/2025 </t>
  </si>
  <si>
    <t xml:space="preserve">10/04/2025 </t>
  </si>
  <si>
    <t>8,30</t>
  </si>
  <si>
    <t xml:space="preserve">02/05/2025 </t>
  </si>
  <si>
    <t xml:space="preserve">20/05/2025 </t>
  </si>
  <si>
    <t xml:space="preserve">02/06/2025 </t>
  </si>
  <si>
    <t>8,10</t>
  </si>
  <si>
    <t>10,55</t>
  </si>
  <si>
    <t>11,49</t>
  </si>
  <si>
    <t xml:space="preserve">25/07/2024 </t>
  </si>
  <si>
    <t xml:space="preserve">04/10/2024 </t>
  </si>
  <si>
    <t xml:space="preserve">12/02/2025 </t>
  </si>
  <si>
    <t xml:space="preserve">24/02/2025 </t>
  </si>
  <si>
    <t xml:space="preserve">01/04/2025 </t>
  </si>
  <si>
    <t>07/10/2025</t>
  </si>
  <si>
    <t>06/02/2026</t>
  </si>
  <si>
    <t>11/07/2025</t>
  </si>
  <si>
    <t>14,50</t>
  </si>
  <si>
    <t xml:space="preserve">24/07/2024 </t>
  </si>
  <si>
    <t xml:space="preserve">31/07/2024 </t>
  </si>
  <si>
    <t xml:space="preserve">09/09/2024 </t>
  </si>
  <si>
    <t xml:space="preserve">19/09/2024 </t>
  </si>
  <si>
    <t xml:space="preserve">04/11/2024 </t>
  </si>
  <si>
    <t>9,01</t>
  </si>
  <si>
    <t xml:space="preserve">05/12/2024 </t>
  </si>
  <si>
    <t xml:space="preserve">26/03/2025 </t>
  </si>
  <si>
    <t xml:space="preserve">03/04/2025 </t>
  </si>
  <si>
    <t xml:space="preserve">08/04/2025 </t>
  </si>
  <si>
    <t>9,40</t>
  </si>
  <si>
    <t>Suma de Val. Contable</t>
  </si>
  <si>
    <t>OTROS EGRESOS</t>
  </si>
  <si>
    <t>Ajuste por Redondeo Decimales</t>
  </si>
  <si>
    <t>Hasta la fecha, la cartera está compuesta por el siguiente saldo, valorizado al costo histórico mas el devengado. La exposición por grupo de empresas se detalla de la siguiente manera: Grupo Vázquez con un 12% y Grupo Cartes Montaña con un 3,80% con relación al Patrimonio Total del Fondo.</t>
  </si>
  <si>
    <t>Banco Continental S.A.E.C.A.</t>
  </si>
  <si>
    <t>CIDESA</t>
  </si>
  <si>
    <t>NÃºcleo S.A.</t>
  </si>
  <si>
    <t>22/07/2024 12:13:38</t>
  </si>
  <si>
    <t>22/07/2024 12:19:47</t>
  </si>
  <si>
    <t>10/02/2025 15:02:28</t>
  </si>
  <si>
    <t>10/02/2025 15:07:30</t>
  </si>
  <si>
    <t>10/02/2025 15:07:32</t>
  </si>
  <si>
    <t>10/02/2025 15:07:33</t>
  </si>
  <si>
    <t>26/06/2026 14:29:59</t>
  </si>
  <si>
    <t>11/07/2028</t>
  </si>
  <si>
    <t>04/06/2026 13:35:27</t>
  </si>
  <si>
    <t>26/05/2031</t>
  </si>
  <si>
    <t>05/06/2026 12:57:56</t>
  </si>
  <si>
    <t>05/06/2026 13:00:52</t>
  </si>
  <si>
    <t>05/06/2026 13:00:53</t>
  </si>
  <si>
    <t>05/06/2026 13:07:01</t>
  </si>
  <si>
    <t>05/06/2026 13:09:19</t>
  </si>
  <si>
    <t>05/06/2026 13:09:21</t>
  </si>
  <si>
    <t>06/03/2023 17:24:03</t>
  </si>
  <si>
    <t>09/03/2023 16:20:31</t>
  </si>
  <si>
    <t>02/06/2023 13:20:35</t>
  </si>
  <si>
    <t>06/06/2023 16:27:23</t>
  </si>
  <si>
    <t>06/06/2023 17:06:01</t>
  </si>
  <si>
    <t>20/06/2023 15:09:02</t>
  </si>
  <si>
    <t>27/07/2023 15:04:45</t>
  </si>
  <si>
    <t>27/07/2023 15:29:58</t>
  </si>
  <si>
    <t>27/07/2023 15:31:12</t>
  </si>
  <si>
    <t>28/11/2023 15:54:14</t>
  </si>
  <si>
    <t>04/01/2024 12:50:33</t>
  </si>
  <si>
    <t>17/05/2024 12:58:25</t>
  </si>
  <si>
    <t>26/06/2026 12:42:32</t>
  </si>
  <si>
    <t>26/06/2026 12:49:37</t>
  </si>
  <si>
    <t>26/06/2026 12:56:34</t>
  </si>
  <si>
    <t>03/03/2027</t>
  </si>
  <si>
    <t>26/06/2026 13:02:36</t>
  </si>
  <si>
    <t>26/06/2026 13:09:04</t>
  </si>
  <si>
    <t>26/06/2026 13:38:23</t>
  </si>
  <si>
    <t>20/06/2028</t>
  </si>
  <si>
    <t>26/06/2026 14:02:42</t>
  </si>
  <si>
    <t>26/06/2026 14:08:54</t>
  </si>
  <si>
    <t>28/04/2027</t>
  </si>
  <si>
    <t>26/06/2026 14:15:13</t>
  </si>
  <si>
    <t>26/06/2026 14:21:04</t>
  </si>
  <si>
    <t>15/06/2021 16:40:14</t>
  </si>
  <si>
    <t>15/07/2021 10:11:52</t>
  </si>
  <si>
    <t>15/07/2021 11:29:43</t>
  </si>
  <si>
    <t>19/08/2021 19:24:05</t>
  </si>
  <si>
    <t>15/12/2021 13:20:56</t>
  </si>
  <si>
    <t>17/12/2021 11:19:00</t>
  </si>
  <si>
    <t>16/01/2023 11:40:25</t>
  </si>
  <si>
    <t>30/01/2025 14:52:17</t>
  </si>
  <si>
    <t>24/07/2025 12:18:46</t>
  </si>
  <si>
    <t>18/08/2025 13:06:06</t>
  </si>
  <si>
    <t>24/02/2026 10:36:53</t>
  </si>
  <si>
    <t>24/02/2029</t>
  </si>
  <si>
    <t>24/02/2026 10:39:42</t>
  </si>
  <si>
    <t>24/08/2029</t>
  </si>
  <si>
    <t>24/02/2026 10:41:58</t>
  </si>
  <si>
    <t>24/02/2030</t>
  </si>
  <si>
    <t>24/02/2026 10:44:08</t>
  </si>
  <si>
    <t>24/08/2030</t>
  </si>
  <si>
    <t>11/03/2025 16:06:59</t>
  </si>
  <si>
    <t>11/03/2025 16:08:08</t>
  </si>
  <si>
    <t>31/07/2019 11:47:26</t>
  </si>
  <si>
    <t>09/12/2021 11:42:44</t>
  </si>
  <si>
    <t>18/01/2022 12:24:17</t>
  </si>
  <si>
    <t>15/02/2022 11:42:29</t>
  </si>
  <si>
    <t>15/02/2022 11:43:26</t>
  </si>
  <si>
    <t>22/03/2022 12:22:00</t>
  </si>
  <si>
    <t>23/11/2022 11:26:49</t>
  </si>
  <si>
    <t>15/06/2023 14:58:56</t>
  </si>
  <si>
    <t>24/07/2023 14:47:35</t>
  </si>
  <si>
    <t>18/03/2024 15:50:08</t>
  </si>
  <si>
    <t>25/02/2025 09:02:26</t>
  </si>
  <si>
    <t>20/03/2025 09:00:58</t>
  </si>
  <si>
    <t>22/05/2025 09:41:03</t>
  </si>
  <si>
    <t>22/05/2025 09:48:06</t>
  </si>
  <si>
    <t>22/05/2025 09:51:26</t>
  </si>
  <si>
    <t>22/05/2025 09:51:28</t>
  </si>
  <si>
    <t>17/06/2025 09:26:10</t>
  </si>
  <si>
    <t>22/07/2025 10:00:45</t>
  </si>
  <si>
    <t>19/07/2033</t>
  </si>
  <si>
    <t>24/07/2025 14:06:46</t>
  </si>
  <si>
    <t>21/11/2025 15:44:14</t>
  </si>
  <si>
    <t>26/07/2033</t>
  </si>
  <si>
    <t>21/11/2025 15:48:56</t>
  </si>
  <si>
    <t>17/06/2026 11:09:18</t>
  </si>
  <si>
    <t>18/06/2026 15:48:54</t>
  </si>
  <si>
    <t>10/06/2031</t>
  </si>
  <si>
    <t>18/06/2026 15:56:20</t>
  </si>
  <si>
    <t>10/01/2032</t>
  </si>
  <si>
    <t>02/04/2025 13:34:33</t>
  </si>
  <si>
    <t>10/10/2024 15:55:28</t>
  </si>
  <si>
    <t>04/12/2024 11:21:50</t>
  </si>
  <si>
    <t>27/12/2024 12:45:26</t>
  </si>
  <si>
    <t>21/01/2025 10:14:27</t>
  </si>
  <si>
    <t>28/02/2025 09:36:04</t>
  </si>
  <si>
    <t>28/02/2025 09:56:17</t>
  </si>
  <si>
    <t>19/07/2023 15:27:08</t>
  </si>
  <si>
    <t>18/09/2023 15:53:41</t>
  </si>
  <si>
    <t>28/11/2023 16:06:52</t>
  </si>
  <si>
    <t>28/02/2024 12:15:58</t>
  </si>
  <si>
    <t>28/02/2024 12:20:27</t>
  </si>
  <si>
    <t>28/02/2024 12:20:29</t>
  </si>
  <si>
    <t>04/04/2024 09:56:27</t>
  </si>
  <si>
    <t>30/04/2024 15:00:27</t>
  </si>
  <si>
    <t>24/05/2024 09:27:32</t>
  </si>
  <si>
    <t>24/05/2024 09:27:33</t>
  </si>
  <si>
    <t>24/05/2024 09:27:34</t>
  </si>
  <si>
    <t>24/05/2024 09:27:35</t>
  </si>
  <si>
    <t>24/05/2024 09:27:36</t>
  </si>
  <si>
    <t>24/05/2024 09:27:37</t>
  </si>
  <si>
    <t>24/05/2024 09:27:38</t>
  </si>
  <si>
    <t>24/05/2024 09:27:40</t>
  </si>
  <si>
    <t>13/06/2024 16:53:56</t>
  </si>
  <si>
    <t>13/06/2024 17:02:46</t>
  </si>
  <si>
    <t>13/06/2024 17:02:48</t>
  </si>
  <si>
    <t>13/06/2024 17:02:49</t>
  </si>
  <si>
    <t>13/06/2024 17:02:51</t>
  </si>
  <si>
    <t>14/06/2024 16:51:47</t>
  </si>
  <si>
    <t>14/06/2024 17:00:22</t>
  </si>
  <si>
    <t>14/06/2024 17:07:44</t>
  </si>
  <si>
    <t>14/06/2024 17:07:47</t>
  </si>
  <si>
    <t>14/06/2024 17:07:48</t>
  </si>
  <si>
    <t>14/06/2024 17:07:52</t>
  </si>
  <si>
    <t>14/06/2024 17:07:53</t>
  </si>
  <si>
    <t>14/06/2024 17:07:54</t>
  </si>
  <si>
    <t>14/06/2024 17:07:55</t>
  </si>
  <si>
    <t>14/06/2024 17:08:01</t>
  </si>
  <si>
    <t>23/08/2024 11:53:32</t>
  </si>
  <si>
    <t>06/09/2024 13:05:52</t>
  </si>
  <si>
    <t>24/07/2025 11:33:28</t>
  </si>
  <si>
    <t>23/12/2025 13:40:27</t>
  </si>
  <si>
    <t>22/02/2027</t>
  </si>
  <si>
    <t>03/05/2022 13:47:32</t>
  </si>
  <si>
    <t>12/07/2022 14:57:53</t>
  </si>
  <si>
    <t>30/10/2023 15:46:10</t>
  </si>
  <si>
    <t>21/02/2024 12:10:48</t>
  </si>
  <si>
    <t>25/06/2024 09:56:57</t>
  </si>
  <si>
    <t>25/06/2024 10:05:43</t>
  </si>
  <si>
    <t>24/07/2025 11:38:38</t>
  </si>
  <si>
    <t>24/07/2025 11:45:24</t>
  </si>
  <si>
    <t>28/05/2026 16:29:35</t>
  </si>
  <si>
    <t>17/10/2023 15:32:36</t>
  </si>
  <si>
    <t>24/10/2023 12:55:19</t>
  </si>
  <si>
    <t>07/11/2023 12:40:00</t>
  </si>
  <si>
    <t>04/01/2024 12:54:39</t>
  </si>
  <si>
    <t>18/03/2024 15:42:18</t>
  </si>
  <si>
    <t>03/07/2024 13:09:13</t>
  </si>
  <si>
    <t>03/07/2024 13:09:14</t>
  </si>
  <si>
    <t>03/07/2024 13:09:15</t>
  </si>
  <si>
    <t>03/07/2024 13:09:16</t>
  </si>
  <si>
    <t>03/07/2024 13:09:17</t>
  </si>
  <si>
    <t>03/07/2024 13:09:22</t>
  </si>
  <si>
    <t>17/07/2024 12:16:40</t>
  </si>
  <si>
    <t>17/07/2024 12:16:41</t>
  </si>
  <si>
    <t>17/07/2024 12:16:42</t>
  </si>
  <si>
    <t>17/07/2024 12:16:43</t>
  </si>
  <si>
    <t>17/07/2024 12:16:44</t>
  </si>
  <si>
    <t>17/07/2024 12:16:45</t>
  </si>
  <si>
    <t>17/07/2024 12:16:46</t>
  </si>
  <si>
    <t>17/07/2024 12:16:47</t>
  </si>
  <si>
    <t>17/07/2024 12:16:49</t>
  </si>
  <si>
    <t>17/09/2024 13:13:27</t>
  </si>
  <si>
    <t>27/11/2024 14:10:08</t>
  </si>
  <si>
    <t>17/01/2025 10:50:30</t>
  </si>
  <si>
    <t>22/01/2025 12:25:53</t>
  </si>
  <si>
    <t>22/01/2025 12:25:56</t>
  </si>
  <si>
    <t>08/04/2026 12:47:42</t>
  </si>
  <si>
    <t>09/04/2026 11:45:09</t>
  </si>
  <si>
    <t>10/04/2026 11:02:44</t>
  </si>
  <si>
    <t>10/04/2026 11:05:02</t>
  </si>
  <si>
    <t>10/04/2026 11:06:22</t>
  </si>
  <si>
    <t>10/04/2026 11:06:24</t>
  </si>
  <si>
    <t>10/04/2026 11:06:25</t>
  </si>
  <si>
    <t>10/04/2026 11:06:26</t>
  </si>
  <si>
    <t>10/04/2026 11:06:27</t>
  </si>
  <si>
    <t>12/11/2024 10:41:50</t>
  </si>
  <si>
    <t>12/11/2024 10:42:52</t>
  </si>
  <si>
    <t>12/11/2024 10:43:49</t>
  </si>
  <si>
    <t>26/09/2024 10:21:59</t>
  </si>
  <si>
    <t>26/09/2024 11:41:45</t>
  </si>
  <si>
    <t>09/05/2025 12:34:34</t>
  </si>
  <si>
    <t>16/05/2025 11:23:37</t>
  </si>
  <si>
    <t>04/09/2025 12:35:38</t>
  </si>
  <si>
    <t>10/12/2026</t>
  </si>
  <si>
    <t>04/09/2025 12:39:06</t>
  </si>
  <si>
    <t>28/08/2026</t>
  </si>
  <si>
    <t>04/09/2025 12:42:43</t>
  </si>
  <si>
    <t>18/08/2026</t>
  </si>
  <si>
    <t>28/12/2021 11:50:17</t>
  </si>
  <si>
    <t>15/06/2026 15:26:06</t>
  </si>
  <si>
    <t>11/06/2030</t>
  </si>
  <si>
    <t>15/06/2026 15:36:11</t>
  </si>
  <si>
    <t>15/06/2026 15:36:12</t>
  </si>
  <si>
    <t>15/06/2026 15:36:13</t>
  </si>
  <si>
    <t>15/06/2026 15:36:14</t>
  </si>
  <si>
    <t>15/06/2026 15:36:15</t>
  </si>
  <si>
    <t>15/06/2026 15:36:16</t>
  </si>
  <si>
    <t>29/11/2023 09:21:05</t>
  </si>
  <si>
    <t>08/04/2024 11:26:15</t>
  </si>
  <si>
    <t>18/06/2025 13:45:16</t>
  </si>
  <si>
    <t>11/07/2025 12:05:39</t>
  </si>
  <si>
    <t>23/09/2026</t>
  </si>
  <si>
    <t>23/12/2025 13:31:19</t>
  </si>
  <si>
    <t>03/06/2026 15:24:29</t>
  </si>
  <si>
    <t>14/11/2024 11:11:54</t>
  </si>
  <si>
    <t>23/03/2026 14:00:16</t>
  </si>
  <si>
    <t>23/03/2026 14:01:17</t>
  </si>
  <si>
    <t>23/03/2026 14:07:08</t>
  </si>
  <si>
    <t>23/03/2026 14:07:10</t>
  </si>
  <si>
    <t>23/03/2026 14:07:11</t>
  </si>
  <si>
    <t>03/06/2026 15:53:37</t>
  </si>
  <si>
    <t>04/06/2026 10:48:51</t>
  </si>
  <si>
    <t>29/10/2020 08:51:43</t>
  </si>
  <si>
    <t>29/04/2021 11:45:55</t>
  </si>
  <si>
    <t>05/07/2021 17:21:59</t>
  </si>
  <si>
    <t>05/07/2021 17:22:50</t>
  </si>
  <si>
    <t>20/02/2023 11:48:32</t>
  </si>
  <si>
    <t>21/02/2023 13:50:20</t>
  </si>
  <si>
    <t>23/06/2023 15:33:19</t>
  </si>
  <si>
    <t>28/08/2023 16:20:42</t>
  </si>
  <si>
    <t>20/09/2023 09:53:06</t>
  </si>
  <si>
    <t>20/09/2023 11:05:48</t>
  </si>
  <si>
    <t>28/11/2023 15:53:29</t>
  </si>
  <si>
    <t>08/04/2024 11:53:07</t>
  </si>
  <si>
    <t>21/05/2024 11:09:56</t>
  </si>
  <si>
    <t>21/05/2024 11:14:33</t>
  </si>
  <si>
    <t>12/08/2024 13:33:07</t>
  </si>
  <si>
    <t>12/08/2024 13:37:52</t>
  </si>
  <si>
    <t>12/08/2024 13:40:49</t>
  </si>
  <si>
    <t>12/08/2024 13:43:03</t>
  </si>
  <si>
    <t>09/01/2025 09:22:49</t>
  </si>
  <si>
    <t>09/01/2025 09:26:40</t>
  </si>
  <si>
    <t>10/01/2025 11:41:08</t>
  </si>
  <si>
    <t>03/07/2025 10:07:53</t>
  </si>
  <si>
    <t>04/12/2028</t>
  </si>
  <si>
    <t>03/07/2025 10:12:29</t>
  </si>
  <si>
    <t>04/12/2029</t>
  </si>
  <si>
    <t>03/07/2025 10:15:37</t>
  </si>
  <si>
    <t>02/12/2030</t>
  </si>
  <si>
    <t>03/07/2025 10:26:26</t>
  </si>
  <si>
    <t>04/03/2031</t>
  </si>
  <si>
    <t>03/07/2025 10:29:39</t>
  </si>
  <si>
    <t>04/08/2031</t>
  </si>
  <si>
    <t>09/12/2025 16:48:22</t>
  </si>
  <si>
    <t>09/12/2025 16:54:18</t>
  </si>
  <si>
    <t>08/01/2026 09:54:56</t>
  </si>
  <si>
    <t>03/03/2032</t>
  </si>
  <si>
    <t>09/01/2024 16:47:25</t>
  </si>
  <si>
    <t>11/01/2024 12:20:43</t>
  </si>
  <si>
    <t>26/06/2026 14:41:55</t>
  </si>
  <si>
    <t>26/06/2026 14:48:07</t>
  </si>
  <si>
    <t>26/03/2026 11:32:38</t>
  </si>
  <si>
    <t>11/07/2025 11:39:21</t>
  </si>
  <si>
    <t>02/07/2032</t>
  </si>
  <si>
    <t>11/07/2025 11:39:22</t>
  </si>
  <si>
    <t>11/07/2025 11:39:23</t>
  </si>
  <si>
    <t>11/07/2025 11:39:24</t>
  </si>
  <si>
    <t>11/07/2025 11:39:25</t>
  </si>
  <si>
    <t>11/07/2025 11:39:26</t>
  </si>
  <si>
    <t>10/09/2025 11:52:24</t>
  </si>
  <si>
    <t>28/06/2035</t>
  </si>
  <si>
    <t>21/03/2022 11:54:19</t>
  </si>
  <si>
    <t>15/10/2024 09:49:10</t>
  </si>
  <si>
    <t>21/10/2024 10:32:30</t>
  </si>
  <si>
    <t>09/08/2024 17:39:44</t>
  </si>
  <si>
    <t>05/09/2024 10:29:40</t>
  </si>
  <si>
    <t>23/09/2024 16:17:07</t>
  </si>
  <si>
    <t>07/10/2024 09:12:52</t>
  </si>
  <si>
    <t>11/11/2024 09:25:07</t>
  </si>
  <si>
    <t>25/11/2024 09:51:51</t>
  </si>
  <si>
    <t>24/03/2025 09:02:30</t>
  </si>
  <si>
    <t>27/05/2025 09:09:28</t>
  </si>
  <si>
    <t>28/07/2025 09:19:55</t>
  </si>
  <si>
    <t>18/06/2032</t>
  </si>
  <si>
    <t>22/09/2025 10:14:41</t>
  </si>
  <si>
    <t>15/10/2032</t>
  </si>
  <si>
    <t>26/03/2026 11:43:07</t>
  </si>
  <si>
    <t>21/04/2026 11:49:03</t>
  </si>
  <si>
    <t>22/04/2026 12:23:31</t>
  </si>
  <si>
    <t>24/04/2026 08:58:15</t>
  </si>
  <si>
    <t>28/04/2026 09:22:19</t>
  </si>
  <si>
    <t>30/12/2032</t>
  </si>
  <si>
    <t>29/04/2026 09:30:37</t>
  </si>
  <si>
    <t>05/05/2026 09:51:41</t>
  </si>
  <si>
    <t>05/05/2026 10:42:25</t>
  </si>
  <si>
    <t>30/09/2030</t>
  </si>
  <si>
    <t>12/05/2026 10:38:45</t>
  </si>
  <si>
    <t>26/05/2026 14:47:42</t>
  </si>
  <si>
    <t>26/05/2026 14:50:04</t>
  </si>
  <si>
    <t>26/05/2026 14:50:05</t>
  </si>
  <si>
    <t>29/05/2026 09:18:56</t>
  </si>
  <si>
    <t>29/05/2026 12:15:08</t>
  </si>
  <si>
    <t>04/06/2026 12:03:40</t>
  </si>
  <si>
    <t>19/06/2024 10:41:41</t>
  </si>
  <si>
    <t>12/03/2025 10:11:44</t>
  </si>
  <si>
    <t>12/03/2025 10:17:22</t>
  </si>
  <si>
    <t>18/03/2025 10:47:50</t>
  </si>
  <si>
    <t>18/03/2025 11:03:41</t>
  </si>
  <si>
    <t>10/04/2025 15:03:07</t>
  </si>
  <si>
    <t>20/05/2025 09:02:04</t>
  </si>
  <si>
    <t>02/06/2025 15:42:31</t>
  </si>
  <si>
    <t>07/09/2021 15:16:03</t>
  </si>
  <si>
    <t>07/09/2021 15:16:22</t>
  </si>
  <si>
    <t>07/09/2021 15:16:24</t>
  </si>
  <si>
    <t>07/09/2021 15:16:25</t>
  </si>
  <si>
    <t>07/09/2021 15:16:27</t>
  </si>
  <si>
    <t>16/09/2022 09:53:08</t>
  </si>
  <si>
    <t>16/09/2022 09:56:31</t>
  </si>
  <si>
    <t>16/09/2022 09:56:33</t>
  </si>
  <si>
    <t>16/09/2022 09:56:34</t>
  </si>
  <si>
    <t>16/09/2022 09:56:36</t>
  </si>
  <si>
    <t>16/09/2022 09:56:37</t>
  </si>
  <si>
    <t>02/04/2024 14:42:01</t>
  </si>
  <si>
    <t>23/08/2024 12:21:00</t>
  </si>
  <si>
    <t>26/12/2024 12:01:20</t>
  </si>
  <si>
    <t>10/02/2025 11:52:43</t>
  </si>
  <si>
    <t>24/02/2025 14:27:15</t>
  </si>
  <si>
    <t>10/04/2025 15:09:49</t>
  </si>
  <si>
    <t>02/06/2025 15:29:59</t>
  </si>
  <si>
    <t>15/04/2026 15:45:28</t>
  </si>
  <si>
    <t>19/02/2027</t>
  </si>
  <si>
    <t>22/11/2022 16:21:44</t>
  </si>
  <si>
    <t>22/11/2022 16:35:38</t>
  </si>
  <si>
    <t>22/11/2022 16:54:20</t>
  </si>
  <si>
    <t>05/01/2024 16:05:49</t>
  </si>
  <si>
    <t>31/01/2024 15:59:57</t>
  </si>
  <si>
    <t>31/01/2024 16:04:29</t>
  </si>
  <si>
    <t>31/01/2024 16:07:04</t>
  </si>
  <si>
    <t>02/02/2024 16:05:49</t>
  </si>
  <si>
    <t>05/02/2024 12:27:28</t>
  </si>
  <si>
    <t>05/02/2024 12:29:15</t>
  </si>
  <si>
    <t>07/03/2024 11:58:43</t>
  </si>
  <si>
    <t>27/05/2024 11:53:38</t>
  </si>
  <si>
    <t>19/09/2024 15:13:44</t>
  </si>
  <si>
    <t>04/11/2024 12:08:46</t>
  </si>
  <si>
    <t>24/02/2025 14:32:47</t>
  </si>
  <si>
    <t>26/03/2025 13:21:11</t>
  </si>
  <si>
    <t>08/04/2025 09:29:42</t>
  </si>
  <si>
    <t>08/04/2025 09:36:18</t>
  </si>
  <si>
    <t>10/04/2025 14:54:29</t>
  </si>
  <si>
    <t>11/03/2026 09:43:10</t>
  </si>
  <si>
    <t>11/03/2026 09:50:31</t>
  </si>
  <si>
    <t>11/03/2026 09:50:32</t>
  </si>
  <si>
    <t>11/03/2026 10:09:43</t>
  </si>
  <si>
    <t>11/03/2028</t>
  </si>
  <si>
    <t>11/03/2026 10:11:41</t>
  </si>
  <si>
    <t>11/03/2026 10:11:42</t>
  </si>
  <si>
    <t>11/03/2026 10:11:43</t>
  </si>
  <si>
    <t>11/03/2026 10:11:45</t>
  </si>
  <si>
    <t>11/03/2026 10:11:46</t>
  </si>
  <si>
    <t>11/03/2026 10:11:47</t>
  </si>
  <si>
    <t>11/03/2026 10:11:48</t>
  </si>
  <si>
    <t>11/03/2026 10:11:49</t>
  </si>
  <si>
    <t>11/03/2026 10:11:50</t>
  </si>
  <si>
    <t>11/03/2026 10:11:51</t>
  </si>
  <si>
    <t>11/03/2026 10:11:52</t>
  </si>
  <si>
    <t>11/03/2026 10:11:53</t>
  </si>
  <si>
    <t>11/03/2026 10:11:54</t>
  </si>
  <si>
    <t>11/03/2026 10:11:55</t>
  </si>
  <si>
    <t>11/03/2026 10:11:56</t>
  </si>
  <si>
    <t>11/03/2026 10:11:58</t>
  </si>
  <si>
    <t>11/03/2026 10:11:59</t>
  </si>
  <si>
    <t>11/03/2026 10:12:00</t>
  </si>
  <si>
    <t>11/03/2026 10:12:02</t>
  </si>
  <si>
    <t>28/05/2026 16:47:03</t>
  </si>
  <si>
    <t>10,59</t>
  </si>
  <si>
    <t>9,83</t>
  </si>
  <si>
    <t>12,35</t>
  </si>
  <si>
    <t>8,40</t>
  </si>
  <si>
    <t>13,75</t>
  </si>
  <si>
    <t>8,67</t>
  </si>
  <si>
    <t>11,45</t>
  </si>
  <si>
    <t>11,46</t>
  </si>
  <si>
    <t>11,14</t>
  </si>
  <si>
    <t>11,99</t>
  </si>
  <si>
    <t>9,60</t>
  </si>
  <si>
    <t>11,70</t>
  </si>
  <si>
    <t>10,27</t>
  </si>
  <si>
    <t>10,65</t>
  </si>
  <si>
    <t>Hasta la fecha, la cartera está compuesta por el siguiente saldo, valorizado al costo histórico mas el devengado. La exposición por grupo de empresas se detalla de la siguiente manera: Grupo Vázquez con un 7,29% y Grupo Cartes Montaña con un 3,97% con relación al Patrimonio Total del Fondo.</t>
  </si>
  <si>
    <t>Vto Cupones</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</si>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</sst>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_ ;_ &quot;₲&quot;\ * \-#,##0_ ;_ &quot;₲&quot;\ * &quot;-&quot;_ ;_ @_ "/>
    <numFmt numFmtId="165" formatCode="_ * #,##0_ ;_ * \-#,##0_ ;_ * &quot;-&quot;_ ;_ @_ "/>
    <numFmt numFmtId="166" formatCode="_ * #,##0.00_ ;_ * \-#,##0.00_ ;_ * &quot;-&quot;_ ;_ @_ "/>
    <numFmt numFmtId="167" formatCode="_(* #,##0_);_(* \(#,##0\);_(* &quot;-&quot;_);_(@_)"/>
    <numFmt numFmtId="168" formatCode="_ * #,##0.000000_ ;_ * \-#,##0.000000_ ;_ * &quot;-&quot;_ ;_ @_ "/>
    <numFmt numFmtId="169" formatCode="_(* #,##0.00_);_(* \(#,##0.00\);_(* &quot;-&quot;_);_(@_)"/>
  </numFmts>
  <fonts count="28">
    <font>
      <sz val="11"/>
      <color theme="1"/>
      <name val="Calibri"/>
      <scheme val="minor"/>
    </font>
    <font>
      <u/>
      <sz val="11"/>
      <color theme="10"/>
      <name val="Gantari"/>
    </font>
    <font>
      <sz val="11"/>
      <color theme="1"/>
      <name val="Gantari"/>
    </font>
    <font>
      <u/>
      <sz val="11"/>
      <color theme="1"/>
      <name val="Gantari"/>
    </font>
    <font>
      <b/>
      <sz val="11"/>
      <color theme="1"/>
      <name val="Gantari"/>
    </font>
    <font>
      <sz val="11"/>
      <name val="Calibri"/>
      <family val="2"/>
    </font>
    <font>
      <b/>
      <u/>
      <sz val="11"/>
      <color theme="1"/>
      <name val="Gantari"/>
    </font>
    <font>
      <b/>
      <sz val="11"/>
      <color rgb="FF000000"/>
      <name val="Gantari"/>
    </font>
    <font>
      <sz val="11"/>
      <color rgb="FF000000"/>
      <name val="Gantari"/>
    </font>
    <font>
      <u/>
      <sz val="11"/>
      <color rgb="FF0000FF"/>
      <name val="Gantari"/>
    </font>
    <font>
      <u/>
      <sz val="11"/>
      <color rgb="FF0000FF"/>
      <name val="Gantari"/>
    </font>
    <font>
      <b/>
      <u/>
      <sz val="11"/>
      <color theme="1"/>
      <name val="Gantari"/>
    </font>
    <font>
      <b/>
      <sz val="8"/>
      <color theme="1"/>
      <name val="Gantari"/>
    </font>
    <font>
      <b/>
      <u/>
      <sz val="8"/>
      <color theme="1"/>
      <name val="Gantari"/>
    </font>
    <font>
      <b/>
      <u/>
      <sz val="11"/>
      <color theme="1"/>
      <name val="Gantari"/>
    </font>
    <font>
      <sz val="11"/>
      <color theme="1"/>
      <name val="Calibri"/>
      <family val="2"/>
    </font>
    <font>
      <sz val="11"/>
      <color theme="1"/>
      <name val="Calibri"/>
      <family val="2"/>
      <scheme val="minor"/>
    </font>
    <font>
      <b/>
      <sz val="11"/>
      <color theme="1"/>
      <name val="Calibri"/>
      <family val="2"/>
    </font>
    <font>
      <b/>
      <u/>
      <sz val="11"/>
      <color theme="1"/>
      <name val="Gantari"/>
    </font>
    <font>
      <sz val="11"/>
      <color rgb="FFFF0000"/>
      <name val="Gantari"/>
    </font>
    <font>
      <i/>
      <u/>
      <sz val="11"/>
      <color theme="1"/>
      <name val="Gantari"/>
    </font>
    <font>
      <b/>
      <sz val="11"/>
      <color indexed="8"/>
      <name val="Gantari"/>
    </font>
    <font>
      <sz val="11"/>
      <color indexed="8"/>
      <name val="Gantari"/>
    </font>
    <font>
      <b/>
      <u/>
      <sz val="11"/>
      <color indexed="8"/>
      <name val="Gantari"/>
    </font>
    <font>
      <sz val="11"/>
      <color theme="1"/>
      <name val="Museo Sans 100"/>
      <family val="3"/>
    </font>
    <font>
      <b/>
      <sz val="11"/>
      <name val="Gantari"/>
    </font>
    <font>
      <sz val="11"/>
      <name val="Gantari"/>
    </font>
    <font>
      <sz val="10"/>
      <name val="Arial"/>
      <family val="2"/>
    </font>
  </fonts>
  <fills count="5">
    <fill>
      <patternFill patternType="none"/>
    </fill>
    <fill>
      <patternFill patternType="gray125"/>
    </fill>
    <fill>
      <patternFill patternType="solid">
        <fgColor rgb="FFC5E0B3"/>
        <bgColor rgb="FFC5E0B3"/>
      </patternFill>
    </fill>
    <fill>
      <patternFill patternType="solid">
        <fgColor rgb="FFFFFFFF"/>
        <bgColor rgb="FFFFFFFF"/>
      </patternFill>
    </fill>
    <fill>
      <patternFill patternType="solid">
        <fgColor rgb="FFFFFFFF"/>
        <bgColor indexed="64"/>
      </patternFill>
    </fill>
  </fills>
  <borders count="55">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double">
        <color indexed="64"/>
      </bottom>
      <diagonal/>
    </border>
    <border>
      <left/>
      <right style="thin">
        <color indexed="64"/>
      </right>
      <top/>
      <bottom style="thin">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style="thin">
        <color rgb="FFABABAB"/>
      </right>
      <top style="thin">
        <color rgb="FFABABAB"/>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top style="thin">
        <color rgb="FFABABAB"/>
      </top>
      <bottom/>
      <diagonal/>
    </border>
    <border>
      <left/>
      <right/>
      <top style="thin">
        <color rgb="FFABABAB"/>
      </top>
      <bottom style="thin">
        <color rgb="FFABABAB"/>
      </bottom>
      <diagonal/>
    </border>
  </borders>
  <cellStyleXfs count="3">
    <xf numFmtId="0" fontId="0" fillId="0" borderId="0"/>
    <xf numFmtId="165" fontId="16" fillId="0" borderId="0" applyFont="0" applyFill="0" applyBorder="0" applyAlignment="0" applyProtection="0"/>
    <xf numFmtId="0" fontId="27" fillId="0" borderId="5" applyNumberFormat="0" applyFont="0" applyFill="0" applyBorder="0" applyAlignment="0" applyProtection="0"/>
  </cellStyleXfs>
  <cellXfs count="218">
    <xf numFmtId="0" fontId="0" fillId="0" borderId="0" xfId="0"/>
    <xf numFmtId="0" fontId="1" fillId="0" borderId="0" xfId="0" applyFont="1"/>
    <xf numFmtId="0" fontId="2" fillId="0" borderId="0" xfId="0" applyFont="1"/>
    <xf numFmtId="166" fontId="2" fillId="0" borderId="0" xfId="0" applyNumberFormat="1" applyFont="1"/>
    <xf numFmtId="0" fontId="3" fillId="0" borderId="0" xfId="0" applyFont="1"/>
    <xf numFmtId="165" fontId="2" fillId="0" borderId="0" xfId="0" applyNumberFormat="1" applyFont="1"/>
    <xf numFmtId="0" fontId="4" fillId="0" borderId="0" xfId="0" applyFont="1" applyAlignment="1">
      <alignment horizontal="center"/>
    </xf>
    <xf numFmtId="0" fontId="7" fillId="3" borderId="4" xfId="0" applyFont="1" applyFill="1" applyBorder="1" applyAlignment="1">
      <alignment horizontal="center" vertical="center"/>
    </xf>
    <xf numFmtId="166" fontId="4" fillId="0" borderId="0" xfId="0" applyNumberFormat="1" applyFont="1" applyAlignment="1">
      <alignment horizontal="center"/>
    </xf>
    <xf numFmtId="14" fontId="7" fillId="3" borderId="4" xfId="0" applyNumberFormat="1" applyFont="1" applyFill="1" applyBorder="1" applyAlignment="1">
      <alignment horizontal="center" vertical="center"/>
    </xf>
    <xf numFmtId="14" fontId="7" fillId="3" borderId="5" xfId="0" applyNumberFormat="1" applyFont="1" applyFill="1" applyBorder="1" applyAlignment="1">
      <alignment horizontal="center" vertical="center"/>
    </xf>
    <xf numFmtId="0" fontId="4" fillId="0" borderId="0" xfId="0" applyFont="1"/>
    <xf numFmtId="0" fontId="4" fillId="0" borderId="4" xfId="0" applyFont="1" applyBorder="1" applyAlignment="1">
      <alignment horizontal="center"/>
    </xf>
    <xf numFmtId="0" fontId="8" fillId="3" borderId="6" xfId="0" applyFont="1" applyFill="1" applyBorder="1" applyAlignment="1">
      <alignment vertical="center"/>
    </xf>
    <xf numFmtId="165" fontId="8" fillId="3" borderId="5" xfId="0" applyNumberFormat="1" applyFont="1" applyFill="1" applyBorder="1" applyAlignment="1">
      <alignment horizontal="center" vertical="center"/>
    </xf>
    <xf numFmtId="0" fontId="4" fillId="0" borderId="4" xfId="0" applyFont="1" applyBorder="1"/>
    <xf numFmtId="0" fontId="4" fillId="0" borderId="4" xfId="0" applyFont="1" applyBorder="1" applyAlignment="1">
      <alignment horizontal="center" vertical="center"/>
    </xf>
    <xf numFmtId="0" fontId="2" fillId="0" borderId="7" xfId="0" applyFont="1" applyBorder="1"/>
    <xf numFmtId="167" fontId="4" fillId="0" borderId="4" xfId="0" applyNumberFormat="1" applyFont="1" applyBorder="1"/>
    <xf numFmtId="165" fontId="2" fillId="0" borderId="8" xfId="0" applyNumberFormat="1" applyFont="1" applyBorder="1"/>
    <xf numFmtId="14" fontId="4" fillId="0" borderId="4" xfId="0" applyNumberFormat="1" applyFont="1" applyBorder="1" applyAlignment="1">
      <alignment horizontal="center" vertical="center"/>
    </xf>
    <xf numFmtId="0" fontId="4" fillId="0" borderId="8" xfId="0" applyFont="1" applyBorder="1"/>
    <xf numFmtId="165" fontId="2" fillId="0" borderId="7" xfId="0" applyNumberFormat="1" applyFont="1" applyBorder="1"/>
    <xf numFmtId="167" fontId="2" fillId="0" borderId="8" xfId="0" applyNumberFormat="1" applyFont="1" applyBorder="1"/>
    <xf numFmtId="0" fontId="9" fillId="3" borderId="6" xfId="0" applyFont="1" applyFill="1" applyBorder="1" applyAlignment="1">
      <alignment vertical="center"/>
    </xf>
    <xf numFmtId="0" fontId="10" fillId="3" borderId="9" xfId="0" applyFont="1" applyFill="1" applyBorder="1" applyAlignment="1">
      <alignment vertical="center"/>
    </xf>
    <xf numFmtId="0" fontId="11" fillId="0" borderId="10" xfId="0" applyFont="1" applyBorder="1"/>
    <xf numFmtId="167" fontId="4" fillId="0" borderId="8" xfId="0" applyNumberFormat="1" applyFont="1" applyBorder="1"/>
    <xf numFmtId="167" fontId="2" fillId="0" borderId="7" xfId="0" applyNumberFormat="1" applyFont="1" applyBorder="1"/>
    <xf numFmtId="0" fontId="7" fillId="3" borderId="9" xfId="0" applyFont="1" applyFill="1" applyBorder="1" applyAlignment="1">
      <alignment vertical="center"/>
    </xf>
    <xf numFmtId="165" fontId="4" fillId="0" borderId="4" xfId="0" applyNumberFormat="1" applyFont="1" applyBorder="1"/>
    <xf numFmtId="165" fontId="7" fillId="3" borderId="4" xfId="0" applyNumberFormat="1" applyFont="1" applyFill="1" applyBorder="1" applyAlignment="1">
      <alignment horizontal="center" vertical="center"/>
    </xf>
    <xf numFmtId="165" fontId="7" fillId="3" borderId="5" xfId="0" applyNumberFormat="1" applyFont="1" applyFill="1" applyBorder="1" applyAlignment="1">
      <alignment horizontal="center" vertical="center"/>
    </xf>
    <xf numFmtId="167" fontId="4" fillId="0" borderId="7" xfId="0" applyNumberFormat="1" applyFont="1" applyBorder="1"/>
    <xf numFmtId="0" fontId="4" fillId="0" borderId="11" xfId="0" applyFont="1" applyBorder="1"/>
    <xf numFmtId="0" fontId="7" fillId="3" borderId="4" xfId="0" applyFont="1" applyFill="1" applyBorder="1" applyAlignment="1">
      <alignment vertical="center"/>
    </xf>
    <xf numFmtId="165" fontId="4" fillId="0" borderId="12" xfId="0" applyNumberFormat="1" applyFont="1" applyBorder="1"/>
    <xf numFmtId="166" fontId="4" fillId="0" borderId="12" xfId="0" applyNumberFormat="1" applyFont="1" applyBorder="1"/>
    <xf numFmtId="0" fontId="4" fillId="0" borderId="13" xfId="0" applyFont="1" applyBorder="1"/>
    <xf numFmtId="167" fontId="4" fillId="0" borderId="13" xfId="0" applyNumberFormat="1" applyFont="1" applyBorder="1"/>
    <xf numFmtId="0" fontId="8" fillId="3" borderId="14" xfId="0" applyFont="1" applyFill="1" applyBorder="1" applyAlignment="1">
      <alignment vertical="center"/>
    </xf>
    <xf numFmtId="0" fontId="2" fillId="0" borderId="8" xfId="0" applyFont="1" applyBorder="1"/>
    <xf numFmtId="165" fontId="8" fillId="3" borderId="14" xfId="0" applyNumberFormat="1" applyFont="1" applyFill="1" applyBorder="1" applyAlignment="1">
      <alignment horizontal="center" vertical="center"/>
    </xf>
    <xf numFmtId="0" fontId="2" fillId="0" borderId="10" xfId="0" applyFont="1" applyBorder="1"/>
    <xf numFmtId="167" fontId="2" fillId="0" borderId="13" xfId="0" applyNumberFormat="1" applyFont="1" applyBorder="1"/>
    <xf numFmtId="0" fontId="8" fillId="3" borderId="6" xfId="0" applyFont="1" applyFill="1" applyBorder="1" applyAlignment="1">
      <alignment horizontal="left" vertical="center"/>
    </xf>
    <xf numFmtId="165" fontId="8" fillId="3" borderId="6" xfId="0" applyNumberFormat="1" applyFont="1" applyFill="1" applyBorder="1" applyAlignment="1">
      <alignment horizontal="center" vertical="center"/>
    </xf>
    <xf numFmtId="0" fontId="4" fillId="0" borderId="10" xfId="0" applyFont="1" applyBorder="1"/>
    <xf numFmtId="165" fontId="7" fillId="0" borderId="4" xfId="0" applyNumberFormat="1" applyFont="1" applyBorder="1" applyAlignment="1">
      <alignment horizontal="center" vertical="center"/>
    </xf>
    <xf numFmtId="168" fontId="7" fillId="0" borderId="4" xfId="0" applyNumberFormat="1" applyFont="1" applyBorder="1" applyAlignment="1">
      <alignment horizontal="center" vertical="center"/>
    </xf>
    <xf numFmtId="168" fontId="7" fillId="3" borderId="5" xfId="0" applyNumberFormat="1" applyFont="1" applyFill="1" applyBorder="1" applyAlignment="1">
      <alignment horizontal="center" vertical="center"/>
    </xf>
    <xf numFmtId="0" fontId="4" fillId="0" borderId="0" xfId="0" applyFont="1" applyAlignment="1">
      <alignment horizontal="left" vertical="center" wrapText="1"/>
    </xf>
    <xf numFmtId="0" fontId="4" fillId="0" borderId="4" xfId="0" applyFont="1" applyBorder="1" applyAlignment="1">
      <alignment horizontal="left" vertical="center" wrapText="1"/>
    </xf>
    <xf numFmtId="167" fontId="4" fillId="0" borderId="4" xfId="0" applyNumberFormat="1" applyFont="1" applyBorder="1" applyAlignment="1">
      <alignment horizontal="center" vertical="center" wrapText="1"/>
    </xf>
    <xf numFmtId="166" fontId="12" fillId="0" borderId="0" xfId="0" applyNumberFormat="1" applyFont="1" applyAlignment="1">
      <alignment vertical="top"/>
    </xf>
    <xf numFmtId="0" fontId="4" fillId="0" borderId="0" xfId="0" applyFont="1" applyAlignment="1">
      <alignment horizontal="left" wrapText="1"/>
    </xf>
    <xf numFmtId="0" fontId="4" fillId="0" borderId="4" xfId="0" applyFont="1" applyBorder="1" applyAlignment="1">
      <alignment horizontal="left" wrapText="1"/>
    </xf>
    <xf numFmtId="167" fontId="2" fillId="0" borderId="15" xfId="0" applyNumberFormat="1" applyFont="1" applyBorder="1" applyAlignment="1">
      <alignment horizontal="center"/>
    </xf>
    <xf numFmtId="167" fontId="4" fillId="0" borderId="4" xfId="0" applyNumberFormat="1" applyFont="1" applyBorder="1" applyAlignment="1">
      <alignment horizontal="center"/>
    </xf>
    <xf numFmtId="0" fontId="16" fillId="0" borderId="0" xfId="0" applyFont="1"/>
    <xf numFmtId="165" fontId="15" fillId="0" borderId="0" xfId="0" applyNumberFormat="1" applyFont="1"/>
    <xf numFmtId="0" fontId="17" fillId="0" borderId="0" xfId="0" applyFont="1"/>
    <xf numFmtId="165" fontId="17" fillId="0" borderId="0" xfId="0" applyNumberFormat="1" applyFont="1"/>
    <xf numFmtId="9" fontId="15" fillId="0" borderId="0" xfId="0" applyNumberFormat="1" applyFont="1"/>
    <xf numFmtId="0" fontId="2" fillId="0" borderId="0" xfId="0" applyFont="1" applyAlignment="1">
      <alignment horizontal="left" wrapText="1"/>
    </xf>
    <xf numFmtId="0" fontId="2" fillId="0" borderId="0" xfId="0" applyFont="1" applyAlignment="1">
      <alignment wrapText="1"/>
    </xf>
    <xf numFmtId="0" fontId="4" fillId="0" borderId="0" xfId="0" applyFont="1" applyAlignment="1">
      <alignment horizontal="left" vertical="center"/>
    </xf>
    <xf numFmtId="169" fontId="2" fillId="0" borderId="0" xfId="0" applyNumberFormat="1" applyFont="1" applyAlignment="1">
      <alignment horizontal="center"/>
    </xf>
    <xf numFmtId="0" fontId="4"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xf>
    <xf numFmtId="165" fontId="2" fillId="0" borderId="8" xfId="0" applyNumberFormat="1" applyFont="1" applyBorder="1" applyAlignment="1">
      <alignment horizontal="center" vertical="center"/>
    </xf>
    <xf numFmtId="165" fontId="4" fillId="0" borderId="4" xfId="0" applyNumberFormat="1" applyFont="1" applyBorder="1" applyAlignment="1">
      <alignment horizontal="center" vertical="center"/>
    </xf>
    <xf numFmtId="165" fontId="2" fillId="0" borderId="0" xfId="0" applyNumberFormat="1" applyFont="1" applyAlignment="1">
      <alignment wrapText="1"/>
    </xf>
    <xf numFmtId="0" fontId="4" fillId="0" borderId="4" xfId="0" applyFont="1" applyBorder="1" applyAlignment="1">
      <alignment horizontal="center" vertical="center" wrapText="1"/>
    </xf>
    <xf numFmtId="0" fontId="4" fillId="0" borderId="17" xfId="0" applyFont="1" applyBorder="1"/>
    <xf numFmtId="0" fontId="4" fillId="0" borderId="12" xfId="0" applyFont="1" applyBorder="1"/>
    <xf numFmtId="0" fontId="4" fillId="0" borderId="16" xfId="0" applyFont="1" applyBorder="1"/>
    <xf numFmtId="168" fontId="2" fillId="0" borderId="8" xfId="0" applyNumberFormat="1" applyFont="1" applyBorder="1" applyAlignment="1">
      <alignment horizontal="center" vertical="center"/>
    </xf>
    <xf numFmtId="168" fontId="2" fillId="0" borderId="7" xfId="0" applyNumberFormat="1" applyFont="1" applyBorder="1" applyAlignment="1">
      <alignment horizontal="center" vertical="center"/>
    </xf>
    <xf numFmtId="165" fontId="2" fillId="0" borderId="7" xfId="0" applyNumberFormat="1" applyFont="1" applyBorder="1" applyAlignment="1">
      <alignment horizontal="center" vertical="center"/>
    </xf>
    <xf numFmtId="0" fontId="2" fillId="0" borderId="13" xfId="0" applyFont="1" applyBorder="1"/>
    <xf numFmtId="168" fontId="2" fillId="0" borderId="13" xfId="0" applyNumberFormat="1" applyFont="1" applyBorder="1" applyAlignment="1">
      <alignment horizontal="center" vertical="center"/>
    </xf>
    <xf numFmtId="165" fontId="2" fillId="0" borderId="13" xfId="0" applyNumberFormat="1" applyFont="1" applyBorder="1" applyAlignment="1">
      <alignment horizontal="center" vertical="center"/>
    </xf>
    <xf numFmtId="168" fontId="2" fillId="0" borderId="0" xfId="0" applyNumberFormat="1" applyFont="1" applyAlignment="1">
      <alignment horizontal="center" vertical="center"/>
    </xf>
    <xf numFmtId="165" fontId="2" fillId="0" borderId="0" xfId="0" applyNumberFormat="1" applyFont="1" applyAlignment="1">
      <alignment horizontal="center" vertical="center"/>
    </xf>
    <xf numFmtId="0" fontId="4" fillId="0" borderId="8" xfId="0" applyFont="1" applyBorder="1" applyAlignment="1">
      <alignment horizontal="center" vertical="center"/>
    </xf>
    <xf numFmtId="14" fontId="4" fillId="0" borderId="8" xfId="0" applyNumberFormat="1" applyFont="1" applyBorder="1" applyAlignment="1">
      <alignment horizontal="center" vertical="center"/>
    </xf>
    <xf numFmtId="0" fontId="4" fillId="0" borderId="0" xfId="0" applyFont="1" applyAlignment="1">
      <alignment horizontal="center" vertical="center"/>
    </xf>
    <xf numFmtId="165" fontId="4" fillId="0" borderId="0" xfId="0" applyNumberFormat="1" applyFont="1" applyAlignment="1">
      <alignment horizontal="center" vertical="center"/>
    </xf>
    <xf numFmtId="165" fontId="2" fillId="0" borderId="10" xfId="0" applyNumberFormat="1" applyFont="1" applyBorder="1"/>
    <xf numFmtId="0" fontId="2" fillId="0" borderId="4" xfId="0" applyFont="1" applyBorder="1"/>
    <xf numFmtId="165" fontId="2" fillId="0" borderId="4" xfId="0" applyNumberFormat="1" applyFont="1" applyBorder="1"/>
    <xf numFmtId="14" fontId="18" fillId="0" borderId="0" xfId="0" applyNumberFormat="1" applyFont="1"/>
    <xf numFmtId="0" fontId="19" fillId="0" borderId="0" xfId="0" applyFont="1"/>
    <xf numFmtId="165" fontId="4" fillId="0" borderId="19" xfId="0" applyNumberFormat="1" applyFont="1" applyBorder="1"/>
    <xf numFmtId="165" fontId="19" fillId="0" borderId="0" xfId="0" applyNumberFormat="1" applyFont="1"/>
    <xf numFmtId="0" fontId="2" fillId="0" borderId="0" xfId="0" applyFont="1" applyAlignment="1">
      <alignment horizontal="center" vertical="center" wrapText="1"/>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10" fontId="2" fillId="0" borderId="0" xfId="0" applyNumberFormat="1" applyFont="1"/>
    <xf numFmtId="165" fontId="8" fillId="0" borderId="27" xfId="1" applyFont="1" applyBorder="1" applyAlignment="1">
      <alignment horizontal="center" vertical="center"/>
    </xf>
    <xf numFmtId="165" fontId="8" fillId="4" borderId="27" xfId="1" applyFont="1" applyFill="1" applyBorder="1" applyAlignment="1">
      <alignment horizontal="center" vertical="center"/>
    </xf>
    <xf numFmtId="165" fontId="2" fillId="0" borderId="30" xfId="1" applyFont="1" applyBorder="1"/>
    <xf numFmtId="165" fontId="2" fillId="0" borderId="27" xfId="1" applyFont="1" applyBorder="1"/>
    <xf numFmtId="165" fontId="2" fillId="0" borderId="31" xfId="1" applyFont="1" applyBorder="1"/>
    <xf numFmtId="165" fontId="2" fillId="0" borderId="5" xfId="0" applyNumberFormat="1" applyFont="1" applyBorder="1"/>
    <xf numFmtId="165" fontId="2" fillId="0" borderId="33" xfId="1" applyFont="1" applyBorder="1"/>
    <xf numFmtId="4" fontId="0" fillId="0" borderId="0" xfId="0" applyNumberFormat="1"/>
    <xf numFmtId="165" fontId="0" fillId="0" borderId="5" xfId="1" applyFont="1" applyBorder="1"/>
    <xf numFmtId="164" fontId="2" fillId="0" borderId="0" xfId="1" applyNumberFormat="1" applyFont="1" applyAlignment="1">
      <alignment horizontal="right"/>
    </xf>
    <xf numFmtId="164" fontId="2" fillId="0" borderId="0" xfId="1" applyNumberFormat="1" applyFont="1" applyAlignment="1">
      <alignment horizontal="right" wrapText="1"/>
    </xf>
    <xf numFmtId="164" fontId="7" fillId="0" borderId="4" xfId="1" applyNumberFormat="1" applyFont="1" applyBorder="1" applyAlignment="1">
      <alignment horizontal="right" vertical="center"/>
    </xf>
    <xf numFmtId="164" fontId="0" fillId="0" borderId="0" xfId="1" applyNumberFormat="1" applyFont="1" applyAlignment="1">
      <alignment horizontal="right"/>
    </xf>
    <xf numFmtId="0" fontId="5" fillId="0" borderId="24" xfId="0" applyFont="1" applyBorder="1"/>
    <xf numFmtId="0" fontId="5" fillId="0" borderId="25" xfId="0" applyFont="1" applyBorder="1"/>
    <xf numFmtId="0" fontId="5" fillId="0" borderId="26" xfId="0" applyFont="1" applyBorder="1"/>
    <xf numFmtId="0" fontId="21" fillId="0" borderId="0" xfId="0" applyFont="1" applyAlignment="1">
      <alignment horizontal="center" vertical="center"/>
    </xf>
    <xf numFmtId="0" fontId="22" fillId="0" borderId="29" xfId="0" applyFont="1" applyBorder="1" applyAlignment="1">
      <alignment horizontal="left" vertical="top"/>
    </xf>
    <xf numFmtId="0" fontId="22" fillId="0" borderId="32" xfId="0" applyFont="1" applyBorder="1" applyAlignment="1">
      <alignment horizontal="left" vertical="top"/>
    </xf>
    <xf numFmtId="3" fontId="21" fillId="0" borderId="37" xfId="0" applyNumberFormat="1" applyFont="1" applyBorder="1" applyAlignment="1">
      <alignment vertical="top"/>
    </xf>
    <xf numFmtId="0" fontId="0" fillId="0" borderId="34" xfId="0" applyBorder="1"/>
    <xf numFmtId="0" fontId="21" fillId="0" borderId="35" xfId="0" applyFont="1" applyBorder="1" applyAlignment="1">
      <alignment horizontal="center" vertical="center"/>
    </xf>
    <xf numFmtId="165" fontId="0" fillId="0" borderId="36" xfId="1" applyFont="1" applyBorder="1"/>
    <xf numFmtId="0" fontId="0" fillId="0" borderId="28" xfId="0" applyBorder="1"/>
    <xf numFmtId="0" fontId="22" fillId="0" borderId="0" xfId="0" applyFont="1" applyAlignment="1">
      <alignment horizontal="center" vertical="center"/>
    </xf>
    <xf numFmtId="0" fontId="23" fillId="0" borderId="32" xfId="0" applyFont="1" applyBorder="1" applyAlignment="1">
      <alignment vertical="top"/>
    </xf>
    <xf numFmtId="3" fontId="21" fillId="0" borderId="32" xfId="0" applyNumberFormat="1" applyFont="1" applyBorder="1" applyAlignment="1">
      <alignment vertical="top"/>
    </xf>
    <xf numFmtId="0" fontId="24" fillId="0" borderId="38" xfId="0" applyFont="1" applyBorder="1"/>
    <xf numFmtId="0" fontId="0" fillId="0" borderId="39" xfId="0" pivotButton="1" applyBorder="1"/>
    <xf numFmtId="0" fontId="0" fillId="0" borderId="40" xfId="0" applyBorder="1"/>
    <xf numFmtId="0" fontId="0" fillId="0" borderId="41" xfId="0" applyBorder="1"/>
    <xf numFmtId="165" fontId="0" fillId="0" borderId="39" xfId="0" applyNumberFormat="1" applyBorder="1"/>
    <xf numFmtId="165" fontId="0" fillId="0" borderId="42" xfId="0" applyNumberFormat="1" applyBorder="1"/>
    <xf numFmtId="0" fontId="0" fillId="0" borderId="39" xfId="0" applyBorder="1"/>
    <xf numFmtId="0" fontId="0" fillId="0" borderId="43" xfId="0" applyBorder="1"/>
    <xf numFmtId="0" fontId="0" fillId="0" borderId="44" xfId="0" applyBorder="1"/>
    <xf numFmtId="165" fontId="8" fillId="0" borderId="10" xfId="0" applyNumberFormat="1" applyFont="1" applyBorder="1" applyAlignment="1">
      <alignment horizontal="center" vertical="center"/>
    </xf>
    <xf numFmtId="165" fontId="8" fillId="3" borderId="24" xfId="0" applyNumberFormat="1" applyFont="1" applyFill="1" applyBorder="1" applyAlignment="1">
      <alignment horizontal="center" vertical="center"/>
    </xf>
    <xf numFmtId="14" fontId="7" fillId="3" borderId="14" xfId="0" applyNumberFormat="1" applyFont="1" applyFill="1" applyBorder="1" applyAlignment="1">
      <alignment horizontal="center" vertical="center"/>
    </xf>
    <xf numFmtId="165" fontId="7" fillId="3" borderId="13" xfId="0" applyNumberFormat="1" applyFont="1" applyFill="1" applyBorder="1" applyAlignment="1">
      <alignment horizontal="center" vertical="center"/>
    </xf>
    <xf numFmtId="165" fontId="8" fillId="0" borderId="30" xfId="1" applyFont="1" applyBorder="1" applyAlignment="1">
      <alignment horizontal="center" vertical="center"/>
    </xf>
    <xf numFmtId="165" fontId="8" fillId="0" borderId="27" xfId="0" applyNumberFormat="1" applyFont="1" applyBorder="1" applyAlignment="1">
      <alignment horizontal="center" vertical="center"/>
    </xf>
    <xf numFmtId="165" fontId="8" fillId="4" borderId="31" xfId="1" applyFont="1" applyFill="1" applyBorder="1" applyAlignment="1">
      <alignment horizontal="center" vertical="center"/>
    </xf>
    <xf numFmtId="165" fontId="7" fillId="0" borderId="4" xfId="1" applyFont="1" applyBorder="1" applyAlignment="1">
      <alignment horizontal="center" vertical="center"/>
    </xf>
    <xf numFmtId="14" fontId="4" fillId="0" borderId="14" xfId="0" applyNumberFormat="1" applyFont="1" applyBorder="1" applyAlignment="1">
      <alignment horizontal="center" vertical="center"/>
    </xf>
    <xf numFmtId="169" fontId="2" fillId="0" borderId="47" xfId="0" applyNumberFormat="1" applyFont="1" applyBorder="1" applyAlignment="1">
      <alignment horizontal="right"/>
    </xf>
    <xf numFmtId="4" fontId="2" fillId="0" borderId="48" xfId="0" applyNumberFormat="1" applyFont="1" applyBorder="1"/>
    <xf numFmtId="4" fontId="2" fillId="0" borderId="46" xfId="0" applyNumberFormat="1" applyFont="1" applyBorder="1" applyAlignment="1">
      <alignment horizontal="right"/>
    </xf>
    <xf numFmtId="0" fontId="2" fillId="0" borderId="11" xfId="0" applyFont="1" applyBorder="1" applyAlignment="1">
      <alignment horizontal="left" vertical="center"/>
    </xf>
    <xf numFmtId="4" fontId="2" fillId="0" borderId="33" xfId="0" applyNumberFormat="1" applyFont="1" applyBorder="1"/>
    <xf numFmtId="4" fontId="2" fillId="0" borderId="33" xfId="0" applyNumberFormat="1" applyFont="1" applyBorder="1" applyAlignment="1">
      <alignment horizontal="right" vertical="center"/>
    </xf>
    <xf numFmtId="165" fontId="4" fillId="0" borderId="49" xfId="0" applyNumberFormat="1" applyFont="1" applyBorder="1" applyAlignment="1">
      <alignment horizontal="center" vertical="center"/>
    </xf>
    <xf numFmtId="0" fontId="4" fillId="0" borderId="33" xfId="0" applyFont="1" applyBorder="1" applyAlignment="1">
      <alignment horizontal="center" vertical="center"/>
    </xf>
    <xf numFmtId="14" fontId="4" fillId="0" borderId="33" xfId="0" applyNumberFormat="1" applyFont="1" applyBorder="1" applyAlignment="1">
      <alignment horizontal="center" vertical="center"/>
    </xf>
    <xf numFmtId="0" fontId="2" fillId="0" borderId="33" xfId="0" applyFont="1" applyBorder="1"/>
    <xf numFmtId="165" fontId="4" fillId="0" borderId="33" xfId="1" applyFont="1" applyBorder="1" applyAlignment="1">
      <alignment horizontal="center" vertical="center"/>
    </xf>
    <xf numFmtId="14" fontId="6" fillId="0" borderId="0" xfId="0" applyNumberFormat="1" applyFont="1"/>
    <xf numFmtId="0" fontId="25" fillId="0" borderId="33" xfId="0" applyFont="1" applyBorder="1" applyAlignment="1">
      <alignment horizontal="center" vertical="center" wrapText="1"/>
    </xf>
    <xf numFmtId="14" fontId="26" fillId="0" borderId="33" xfId="0" applyNumberFormat="1" applyFont="1" applyBorder="1" applyAlignment="1">
      <alignment horizontal="center" vertical="center" wrapText="1"/>
    </xf>
    <xf numFmtId="165" fontId="26" fillId="0" borderId="33" xfId="1" applyFont="1" applyBorder="1" applyAlignment="1">
      <alignment horizontal="center" vertical="center" wrapText="1"/>
    </xf>
    <xf numFmtId="0" fontId="19" fillId="0" borderId="5" xfId="0" applyFont="1" applyBorder="1"/>
    <xf numFmtId="165" fontId="19" fillId="0" borderId="5" xfId="0" applyNumberFormat="1" applyFont="1" applyBorder="1"/>
    <xf numFmtId="168" fontId="7" fillId="0" borderId="4" xfId="1" applyNumberFormat="1" applyFont="1" applyBorder="1" applyAlignment="1">
      <alignment horizontal="center" vertical="center"/>
    </xf>
    <xf numFmtId="165" fontId="25" fillId="0" borderId="31" xfId="1" applyFont="1" applyFill="1" applyBorder="1"/>
    <xf numFmtId="3" fontId="26" fillId="0" borderId="33" xfId="0" applyNumberFormat="1" applyFont="1" applyBorder="1" applyAlignment="1">
      <alignment horizontal="right" vertical="center" wrapText="1"/>
    </xf>
    <xf numFmtId="165" fontId="4" fillId="0" borderId="20" xfId="0" applyNumberFormat="1" applyFont="1" applyBorder="1" applyAlignment="1">
      <alignment horizontal="right"/>
    </xf>
    <xf numFmtId="165" fontId="25" fillId="0" borderId="31" xfId="1" applyFont="1" applyFill="1" applyBorder="1" applyAlignment="1">
      <alignment horizontal="right"/>
    </xf>
    <xf numFmtId="0" fontId="2" fillId="0" borderId="0" xfId="0" applyFont="1" applyAlignment="1">
      <alignment horizontal="center"/>
    </xf>
    <xf numFmtId="0" fontId="0" fillId="0" borderId="0" xfId="0"/>
    <xf numFmtId="0" fontId="12" fillId="0" borderId="0" xfId="0" applyFont="1" applyAlignment="1">
      <alignment horizontal="left"/>
    </xf>
    <xf numFmtId="0" fontId="4" fillId="2" borderId="1" xfId="0" applyFont="1" applyFill="1" applyBorder="1" applyAlignment="1">
      <alignment horizontal="center"/>
    </xf>
    <xf numFmtId="0" fontId="5" fillId="0" borderId="2" xfId="0" applyFont="1" applyBorder="1"/>
    <xf numFmtId="0" fontId="5" fillId="0" borderId="3" xfId="0" applyFont="1" applyBorder="1"/>
    <xf numFmtId="0" fontId="6" fillId="0" borderId="0" xfId="0" applyFont="1" applyAlignment="1">
      <alignment horizontal="center"/>
    </xf>
    <xf numFmtId="0" fontId="4" fillId="0" borderId="0" xfId="0" applyFont="1" applyAlignment="1">
      <alignment horizontal="center"/>
    </xf>
    <xf numFmtId="0" fontId="13" fillId="0" borderId="0" xfId="0" applyFont="1" applyAlignment="1">
      <alignment horizontal="left"/>
    </xf>
    <xf numFmtId="0" fontId="4" fillId="0" borderId="8" xfId="0" applyFont="1" applyBorder="1" applyAlignment="1">
      <alignment horizontal="left" vertical="center" wrapText="1"/>
    </xf>
    <xf numFmtId="0" fontId="5" fillId="0" borderId="13" xfId="0" applyFont="1" applyBorder="1"/>
    <xf numFmtId="167" fontId="4" fillId="0" borderId="8" xfId="0" applyNumberFormat="1" applyFont="1" applyBorder="1" applyAlignment="1">
      <alignment horizontal="center" vertical="center"/>
    </xf>
    <xf numFmtId="167" fontId="4" fillId="0" borderId="8" xfId="0" applyNumberFormat="1" applyFont="1" applyBorder="1" applyAlignment="1">
      <alignment horizontal="center"/>
    </xf>
    <xf numFmtId="0" fontId="2" fillId="0" borderId="0" xfId="0" applyFont="1" applyAlignment="1">
      <alignment horizontal="left" vertical="top" wrapText="1"/>
    </xf>
    <xf numFmtId="0" fontId="2" fillId="0" borderId="0" xfId="0" applyFont="1" applyAlignment="1">
      <alignment horizontal="left" wrapText="1"/>
    </xf>
    <xf numFmtId="0" fontId="2" fillId="0" borderId="17" xfId="0" applyFont="1" applyBorder="1" applyAlignment="1">
      <alignment horizontal="left" vertical="center"/>
    </xf>
    <xf numFmtId="0" fontId="5" fillId="0" borderId="18" xfId="0" applyFont="1" applyBorder="1"/>
    <xf numFmtId="0" fontId="4" fillId="0" borderId="11" xfId="0" applyFont="1" applyBorder="1" applyAlignment="1">
      <alignment horizontal="center" vertical="center"/>
    </xf>
    <xf numFmtId="0" fontId="5" fillId="0" borderId="16" xfId="0" applyFont="1" applyBorder="1"/>
    <xf numFmtId="0" fontId="4" fillId="0" borderId="0" xfId="0" applyFont="1" applyAlignment="1">
      <alignment horizontal="left" wrapText="1"/>
    </xf>
    <xf numFmtId="0" fontId="4" fillId="0" borderId="0" xfId="0" applyFont="1" applyAlignment="1">
      <alignment horizontal="left"/>
    </xf>
    <xf numFmtId="0" fontId="2" fillId="0" borderId="0" xfId="0" applyFont="1" applyAlignment="1">
      <alignment horizontal="left" vertical="center" wrapText="1"/>
    </xf>
    <xf numFmtId="0" fontId="4" fillId="0" borderId="0" xfId="0" applyFont="1" applyAlignment="1">
      <alignment horizontal="left" vertical="center" wrapText="1"/>
    </xf>
    <xf numFmtId="0" fontId="14" fillId="0" borderId="0" xfId="0" applyFont="1" applyAlignment="1">
      <alignment horizont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14" fontId="4" fillId="0" borderId="10" xfId="0" applyNumberFormat="1" applyFont="1" applyBorder="1" applyAlignment="1">
      <alignment horizontal="center" vertical="center"/>
    </xf>
    <xf numFmtId="14" fontId="4" fillId="0" borderId="5" xfId="0" applyNumberFormat="1" applyFont="1" applyBorder="1" applyAlignment="1">
      <alignment horizontal="center" vertical="center"/>
    </xf>
    <xf numFmtId="14" fontId="4" fillId="0" borderId="15" xfId="0" applyNumberFormat="1" applyFont="1" applyBorder="1" applyAlignment="1">
      <alignment horizontal="center" vertical="center"/>
    </xf>
    <xf numFmtId="0" fontId="2" fillId="0" borderId="10"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165" fontId="0" fillId="0" borderId="53" xfId="0" applyNumberFormat="1" applyBorder="1"/>
    <xf numFmtId="0" fontId="0" fillId="0" borderId="39" xfId="0" applyNumberFormat="1" applyBorder="1"/>
    <xf numFmtId="0" fontId="0" fillId="0" borderId="53" xfId="0" applyNumberFormat="1" applyBorder="1"/>
    <xf numFmtId="0" fontId="0" fillId="0" borderId="42" xfId="0" applyNumberFormat="1" applyBorder="1"/>
    <xf numFmtId="0" fontId="0" fillId="0" borderId="43" xfId="0" applyNumberFormat="1" applyBorder="1"/>
    <xf numFmtId="0" fontId="0" fillId="0" borderId="54" xfId="0" applyNumberFormat="1" applyBorder="1"/>
    <xf numFmtId="0" fontId="0" fillId="0" borderId="45" xfId="0" applyNumberFormat="1" applyBorder="1"/>
  </cellXfs>
  <cellStyles count="3">
    <cellStyle name="Millares [0]" xfId="1" builtinId="6"/>
    <cellStyle name="Normal" xfId="0" builtinId="0"/>
    <cellStyle name="Normal 2" xfId="2" xr:uid="{083AEA50-D6CB-449D-93E9-F88DFC2FF5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ésar Paredes" refreshedDate="46248.708947800929" refreshedVersion="8" recordCount="332" xr:uid="{00000000-000A-0000-FFFF-FFFF00000000}">
  <cacheSource type="worksheet">
    <worksheetSource ref="B166:O498" sheet="NOTAS"/>
  </cacheSource>
  <cacheFields count="14">
    <cacheField name="Instrumento" numFmtId="0">
      <sharedItems/>
    </cacheField>
    <cacheField name="Emisor" numFmtId="0">
      <sharedItems count="40">
        <s v="Alamo S.A."/>
        <s v="Banco Continental S.A.E.C.A."/>
        <s v="Banco GNB Paraguay S.A."/>
        <s v="Biotec del Paraguay S.A."/>
        <s v="Cementos ConcepciÃ³n S.A.E."/>
        <s v="CIDESA"/>
        <s v="Comfar S.A.E.C.A."/>
        <s v="Electroban S.A.E.C.A."/>
        <s v="Emsa Inmobiliaria SA"/>
        <s v="ENERSUR S.A."/>
        <s v="Estelar S.A.E."/>
        <s v="Financiera FIC S.A.E.C.A."/>
        <s v="Financiera Paraguayo Japonesa S.A.E.C.A."/>
        <s v="FrigorÃ­fico ConcepciÃ³n S.A."/>
        <s v="Gas Corona S.A.E.C.A."/>
        <s v="Grupo Vazquez S.A.E."/>
        <s v="Imperial S.A.E."/>
        <s v="Index S.A.C.I."/>
        <s v="ITTI S.A.E.C.A."/>
        <s v="Izaguirre Barrail Inversora S.A.E.C.A."/>
        <s v="Kurosu Y Cia. S.A."/>
        <s v="Libreria y Papeleria NOVA S.A."/>
        <s v="NÃºcleo S.A."/>
        <s v="Quimisur S.A.E.C.A."/>
        <s v="S.A.C.I. H. Petersen"/>
        <s v="Sersa S.A.E.C.A."/>
        <s v="Sudameris Bank S.A.E.C.A."/>
        <s v="Telecel S.A.E."/>
        <s v="Tu Financiera S.A.E.C.A."/>
        <s v="UENO BANK S.A."/>
        <s v="Zeta Banco S.A.E.C.A."/>
        <s v="Banco Basa S.A." u="1"/>
        <s v="Banco ItaÃº Paraguay S.A." u="1"/>
        <s v="Banco Rio S.A.E.C.A." u="1"/>
        <s v="Exxel Technologies S.A.E." u="1"/>
        <s v="Interfisa Banco S.A.E.C.A." u="1"/>
        <s v="Solar Banco S.A.E." u="1"/>
        <s v="Telecel S.A." u="1"/>
        <s v="Bancop S.A." u="1"/>
        <s v="InverfÃ­n S.A.E.C.A." u="1"/>
      </sharedItems>
    </cacheField>
    <cacheField name="Grupo" numFmtId="0">
      <sharedItems containsBlank="1" count="4">
        <m/>
        <s v="Grupo Cartes Montaña"/>
        <s v="Grupo Vazquez S.A.E."/>
        <s v="Grupo Cartes Montañez" u="1"/>
      </sharedItems>
    </cacheField>
    <cacheField name="Sector" numFmtId="0">
      <sharedItems/>
    </cacheField>
    <cacheField name="País" numFmtId="0">
      <sharedItems/>
    </cacheField>
    <cacheField name="Fecha_x000a_Compra" numFmtId="0">
      <sharedItems/>
    </cacheField>
    <cacheField name="Fecha_x000a_ Vto." numFmtId="0">
      <sharedItems/>
    </cacheField>
    <cacheField name="Moneda" numFmtId="0">
      <sharedItems/>
    </cacheField>
    <cacheField name="Monto" numFmtId="4">
      <sharedItems containsSemiMixedTypes="0" containsString="0" containsNumber="1" containsInteger="1" minValue="1698080" maxValue="52723282538"/>
    </cacheField>
    <cacheField name="Val. Compra" numFmtId="4">
      <sharedItems containsSemiMixedTypes="0" containsString="0" containsNumber="1" containsInteger="1" minValue="1023409" maxValue="30327862331"/>
    </cacheField>
    <cacheField name="Val. Contable" numFmtId="4">
      <sharedItems containsSemiMixedTypes="0" containsString="0" containsNumber="1" minValue="1034613.12" maxValue="30294179795.630001"/>
    </cacheField>
    <cacheField name="Val. Nominal" numFmtId="165">
      <sharedItems containsSemiMixedTypes="0" containsString="0" containsNumber="1" containsInteger="1" minValue="1698080" maxValue="52723282538"/>
    </cacheField>
    <cacheField name="% _x000a_Precio _x000a_de _x000a_Mercado" numFmtId="165">
      <sharedItems/>
    </cacheField>
    <cacheField name="Estado" numFmtId="165">
      <sharedItems count="4">
        <s v="ACTIVO"/>
        <s v="REPO"/>
        <s v=" ACTIVO " u="1"/>
        <s v=" REPO "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2">
  <r>
    <s v="BONOS"/>
    <x v="0"/>
    <x v="0"/>
    <s v="Comercial"/>
    <s v="Paraguay"/>
    <s v="22/07/2024 12:13:38"/>
    <s v="17/07/2028"/>
    <s v="PYG"/>
    <n v="8608832880"/>
    <n v="6000000000"/>
    <n v="6126840667.6800003"/>
    <n v="8608832880"/>
    <s v="10,90"/>
    <x v="0"/>
  </r>
  <r>
    <s v="BONOS"/>
    <x v="0"/>
    <x v="0"/>
    <s v="Comercial"/>
    <s v="Paraguay"/>
    <s v="22/07/2024 12:19:47"/>
    <s v="16/07/2029"/>
    <s v="PYG"/>
    <n v="21783616440"/>
    <n v="14000000000"/>
    <n v="14302729323.5"/>
    <n v="21783616440"/>
    <s v="11,15"/>
    <x v="0"/>
  </r>
  <r>
    <s v="BONOS"/>
    <x v="0"/>
    <x v="0"/>
    <s v="Comercial"/>
    <s v="Paraguay"/>
    <s v="10/02/2025 15:02:28"/>
    <s v="17/04/2029"/>
    <s v="PYG"/>
    <n v="380135274"/>
    <n v="267938700"/>
    <n v="267848269.22999999"/>
    <n v="380135274"/>
    <s v="10,35"/>
    <x v="0"/>
  </r>
  <r>
    <s v="BONOS"/>
    <x v="0"/>
    <x v="0"/>
    <s v="Comercial"/>
    <s v="Paraguay"/>
    <s v="10/02/2025 15:07:30"/>
    <s v="17/04/2029"/>
    <s v="PYG"/>
    <n v="380135274"/>
    <n v="267938700"/>
    <n v="267848269.22999999"/>
    <n v="380135274"/>
    <s v="10,35"/>
    <x v="0"/>
  </r>
  <r>
    <s v="BONOS"/>
    <x v="0"/>
    <x v="0"/>
    <s v="Comercial"/>
    <s v="Paraguay"/>
    <s v="10/02/2025 15:07:32"/>
    <s v="17/04/2029"/>
    <s v="PYG"/>
    <n v="380135274"/>
    <n v="267938700"/>
    <n v="267848269.22999999"/>
    <n v="380135274"/>
    <s v="10,35"/>
    <x v="0"/>
  </r>
  <r>
    <s v="BONOS"/>
    <x v="0"/>
    <x v="0"/>
    <s v="Comercial"/>
    <s v="Paraguay"/>
    <s v="10/02/2025 15:07:33"/>
    <s v="17/04/2029"/>
    <s v="PYG"/>
    <n v="380135274"/>
    <n v="267938700"/>
    <n v="267848269.22999999"/>
    <n v="380135274"/>
    <s v="10,35"/>
    <x v="0"/>
  </r>
  <r>
    <s v="BONOS"/>
    <x v="0"/>
    <x v="0"/>
    <s v="Comercial"/>
    <s v="Paraguay"/>
    <s v="26/06/2026 14:29:59"/>
    <s v="11/07/2028"/>
    <s v="PYG"/>
    <n v="607354103"/>
    <n v="500462311"/>
    <n v="501036126.22000003"/>
    <n v="607354103"/>
    <s v="10,59"/>
    <x v="0"/>
  </r>
  <r>
    <s v="BONOS FINANCIEROS"/>
    <x v="1"/>
    <x v="0"/>
    <s v="Financiero"/>
    <s v="Paraguay"/>
    <s v="04/06/2026 13:35:27"/>
    <s v="26/05/2031"/>
    <s v="PYG"/>
    <n v="737500000"/>
    <n v="500910960"/>
    <n v="504235469.25"/>
    <n v="737500000"/>
    <s v="9,50"/>
    <x v="0"/>
  </r>
  <r>
    <s v="CDA"/>
    <x v="2"/>
    <x v="0"/>
    <s v="Financiero"/>
    <s v="Paraguay"/>
    <s v="05/06/2026 12:57:56"/>
    <s v="22/11/2027"/>
    <s v="PYG"/>
    <n v="5748602741"/>
    <n v="5027688697"/>
    <n v="5061241399.9399996"/>
    <n v="5748602741"/>
    <s v="9,83"/>
    <x v="0"/>
  </r>
  <r>
    <s v="CDA"/>
    <x v="2"/>
    <x v="0"/>
    <s v="Financiero"/>
    <s v="Paraguay"/>
    <s v="05/06/2026 13:00:52"/>
    <s v="22/11/2027"/>
    <s v="PYG"/>
    <n v="5748602741"/>
    <n v="5027688697"/>
    <n v="5061241399.9399996"/>
    <n v="5748602741"/>
    <s v="9,83"/>
    <x v="0"/>
  </r>
  <r>
    <s v="CDA"/>
    <x v="2"/>
    <x v="0"/>
    <s v="Financiero"/>
    <s v="Paraguay"/>
    <s v="05/06/2026 13:00:53"/>
    <s v="22/11/2027"/>
    <s v="PYG"/>
    <n v="5748602741"/>
    <n v="5027688697"/>
    <n v="5061241399.9399996"/>
    <n v="5748602741"/>
    <s v="9,83"/>
    <x v="0"/>
  </r>
  <r>
    <s v="CDA"/>
    <x v="2"/>
    <x v="0"/>
    <s v="Financiero"/>
    <s v="Paraguay"/>
    <s v="05/06/2026 13:07:01"/>
    <s v="19/05/2027"/>
    <s v="PYG"/>
    <n v="5490000002"/>
    <n v="5027380608"/>
    <n v="5060475199.8900003"/>
    <n v="5490000002"/>
    <s v="9,70"/>
    <x v="0"/>
  </r>
  <r>
    <s v="CDA"/>
    <x v="2"/>
    <x v="0"/>
    <s v="Financiero"/>
    <s v="Paraguay"/>
    <s v="05/06/2026 13:09:19"/>
    <s v="19/05/2027"/>
    <s v="PYG"/>
    <n v="5490000002"/>
    <n v="5027380608"/>
    <n v="5060475199.8900003"/>
    <n v="5490000002"/>
    <s v="9,70"/>
    <x v="0"/>
  </r>
  <r>
    <s v="CDA"/>
    <x v="2"/>
    <x v="0"/>
    <s v="Financiero"/>
    <s v="Paraguay"/>
    <s v="05/06/2026 13:09:21"/>
    <s v="19/05/2027"/>
    <s v="PYG"/>
    <n v="5490000002"/>
    <n v="5027380608"/>
    <n v="5060475199.8900003"/>
    <n v="5490000002"/>
    <s v="9,70"/>
    <x v="0"/>
  </r>
  <r>
    <s v="BONOS"/>
    <x v="3"/>
    <x v="0"/>
    <s v="Financiero"/>
    <s v="Paraguay"/>
    <s v="06/03/2023 17:24:03"/>
    <s v="21/07/2026"/>
    <s v="PYG"/>
    <n v="3021323041"/>
    <n v="2141846105"/>
    <n v="2162504818.25"/>
    <n v="3021323041"/>
    <s v="12,20"/>
    <x v="0"/>
  </r>
  <r>
    <s v="BONOS"/>
    <x v="3"/>
    <x v="0"/>
    <s v="Financiero"/>
    <s v="Paraguay"/>
    <s v="09/03/2023 16:20:31"/>
    <s v="17/02/2028"/>
    <s v="PYG"/>
    <n v="6592880"/>
    <n v="4019946"/>
    <n v="4056586.2400000002"/>
    <n v="6592880"/>
    <s v="13,00"/>
    <x v="0"/>
  </r>
  <r>
    <s v="BONOS"/>
    <x v="3"/>
    <x v="0"/>
    <s v="Financiero"/>
    <s v="Paraguay"/>
    <s v="02/06/2023 13:20:35"/>
    <s v="14/10/2027"/>
    <s v="PYG"/>
    <n v="3505212263"/>
    <n v="2253279287"/>
    <n v="2278323931.2600002"/>
    <n v="3505212263"/>
    <s v="12,75"/>
    <x v="0"/>
  </r>
  <r>
    <s v="BONOS"/>
    <x v="3"/>
    <x v="0"/>
    <s v="Financiero"/>
    <s v="Paraguay"/>
    <s v="06/06/2023 16:27:23"/>
    <s v="20/05/2027"/>
    <s v="PYG"/>
    <n v="2900055008"/>
    <n v="1937994960"/>
    <n v="1956447803.9300001"/>
    <n v="2900055008"/>
    <s v="12,60"/>
    <x v="0"/>
  </r>
  <r>
    <s v="BONOS"/>
    <x v="3"/>
    <x v="0"/>
    <s v="Financiero"/>
    <s v="Paraguay"/>
    <s v="06/06/2023 17:06:01"/>
    <s v="22/12/2026"/>
    <s v="PYG"/>
    <n v="3747236880"/>
    <n v="2605579068"/>
    <n v="2630221706.48"/>
    <n v="3747236880"/>
    <s v="12,40"/>
    <x v="0"/>
  </r>
  <r>
    <s v="BONOS"/>
    <x v="3"/>
    <x v="0"/>
    <s v="Financiero"/>
    <s v="Paraguay"/>
    <s v="20/06/2023 15:09:02"/>
    <s v="22/09/2026"/>
    <s v="PYG"/>
    <n v="2114663012"/>
    <n v="1513142467"/>
    <n v="1520206900.8299999"/>
    <n v="2114663012"/>
    <s v="12,30"/>
    <x v="0"/>
  </r>
  <r>
    <s v="BONOS"/>
    <x v="3"/>
    <x v="0"/>
    <s v="Financiero"/>
    <s v="Paraguay"/>
    <s v="27/07/2023 15:04:45"/>
    <s v="20/01/2028"/>
    <s v="PYG"/>
    <n v="3862038252"/>
    <n v="2459999998"/>
    <n v="2517974404.7600002"/>
    <n v="3862038252"/>
    <s v="12,70"/>
    <x v="0"/>
  </r>
  <r>
    <s v="BONOS"/>
    <x v="3"/>
    <x v="0"/>
    <s v="Financiero"/>
    <s v="Paraguay"/>
    <s v="27/07/2023 15:29:58"/>
    <s v="18/05/2028"/>
    <s v="PYG"/>
    <n v="4855680824"/>
    <n v="2999999998"/>
    <n v="3071704513.8200002"/>
    <n v="4855680824"/>
    <s v="12,85"/>
    <x v="0"/>
  </r>
  <r>
    <s v="BONOS"/>
    <x v="3"/>
    <x v="0"/>
    <s v="Financiero"/>
    <s v="Paraguay"/>
    <s v="27/07/2023 15:31:12"/>
    <s v="20/07/2028"/>
    <s v="PYG"/>
    <n v="6592876720"/>
    <n v="4000000000"/>
    <n v="4096485193.5700002"/>
    <n v="6592876720"/>
    <s v="13,00"/>
    <x v="0"/>
  </r>
  <r>
    <s v="BONOS"/>
    <x v="3"/>
    <x v="0"/>
    <s v="Financiero"/>
    <s v="Paraguay"/>
    <s v="28/11/2023 15:54:14"/>
    <s v="17/02/2028"/>
    <s v="PYG"/>
    <n v="12407896"/>
    <n v="8366740"/>
    <n v="8270202.4199999999"/>
    <n v="12407896"/>
    <s v="12,55"/>
    <x v="0"/>
  </r>
  <r>
    <s v="BONOS"/>
    <x v="3"/>
    <x v="0"/>
    <s v="Financiero"/>
    <s v="Paraguay"/>
    <s v="04/01/2024 12:50:33"/>
    <s v="26/07/2027"/>
    <s v="PYG"/>
    <n v="147446168"/>
    <n v="102426029"/>
    <n v="102154968.33"/>
    <n v="147446168"/>
    <s v="12,65"/>
    <x v="0"/>
  </r>
  <r>
    <s v="BONOS"/>
    <x v="3"/>
    <x v="0"/>
    <s v="Financiero"/>
    <s v="Paraguay"/>
    <s v="17/05/2024 12:58:25"/>
    <s v="27/10/2026"/>
    <s v="PYG"/>
    <n v="39202603"/>
    <n v="30211438"/>
    <n v="30631824.870000001"/>
    <n v="39202603"/>
    <s v="12,25"/>
    <x v="0"/>
  </r>
  <r>
    <s v="BONOS"/>
    <x v="3"/>
    <x v="0"/>
    <s v="Financiero"/>
    <s v="Paraguay"/>
    <s v="26/06/2026 12:42:32"/>
    <s v="27/10/2026"/>
    <s v="PYG"/>
    <n v="20160562"/>
    <n v="19376226"/>
    <n v="19401799.219999999"/>
    <n v="20160562"/>
    <s v="12,25"/>
    <x v="0"/>
  </r>
  <r>
    <s v="BONOS"/>
    <x v="3"/>
    <x v="0"/>
    <s v="Financiero"/>
    <s v="Paraguay"/>
    <s v="26/06/2026 12:49:37"/>
    <s v="18/02/2027"/>
    <s v="PYG"/>
    <n v="437397259"/>
    <n v="404931507"/>
    <n v="405477308.61000001"/>
    <n v="437397259"/>
    <s v="12,50"/>
    <x v="0"/>
  </r>
  <r>
    <s v="BONOS"/>
    <x v="3"/>
    <x v="0"/>
    <s v="Financiero"/>
    <s v="Paraguay"/>
    <s v="26/06/2026 12:56:34"/>
    <s v="03/03/2027"/>
    <s v="PYG"/>
    <n v="54280206"/>
    <n v="50050753"/>
    <n v="50117564.130000003"/>
    <n v="54280206"/>
    <s v="12,35"/>
    <x v="0"/>
  </r>
  <r>
    <s v="BONOS"/>
    <x v="3"/>
    <x v="0"/>
    <s v="Financiero"/>
    <s v="Paraguay"/>
    <s v="26/06/2026 13:02:36"/>
    <s v="21/12/2027"/>
    <s v="PYG"/>
    <n v="930568106"/>
    <n v="782796980"/>
    <n v="783882643.48000002"/>
    <n v="930568106"/>
    <s v="12,85"/>
    <x v="0"/>
  </r>
  <r>
    <s v="BONOS"/>
    <x v="3"/>
    <x v="0"/>
    <s v="Financiero"/>
    <s v="Paraguay"/>
    <s v="26/06/2026 13:09:04"/>
    <s v="02/03/2028"/>
    <s v="PYG"/>
    <n v="966078290"/>
    <n v="794835332"/>
    <n v="795933906.33000004"/>
    <n v="966078290"/>
    <s v="12,80"/>
    <x v="0"/>
  </r>
  <r>
    <s v="BONOS"/>
    <x v="3"/>
    <x v="0"/>
    <s v="Financiero"/>
    <s v="Paraguay"/>
    <s v="26/06/2026 13:38:23"/>
    <s v="20/06/2028"/>
    <s v="PYG"/>
    <n v="212819616"/>
    <n v="169180576"/>
    <n v="169417924.78"/>
    <n v="212819616"/>
    <s v="13,00"/>
    <x v="0"/>
  </r>
  <r>
    <s v="BONOS"/>
    <x v="3"/>
    <x v="0"/>
    <s v="Financiero"/>
    <s v="Paraguay"/>
    <s v="26/06/2026 14:02:42"/>
    <s v="17/02/2028"/>
    <s v="PYG"/>
    <n v="79746984"/>
    <n v="65833424"/>
    <n v="65925732.869999997"/>
    <n v="79746984"/>
    <s v="13,00"/>
    <x v="0"/>
  </r>
  <r>
    <s v="BONOS"/>
    <x v="3"/>
    <x v="0"/>
    <s v="Financiero"/>
    <s v="Paraguay"/>
    <s v="26/06/2026 14:08:54"/>
    <s v="28/04/2027"/>
    <s v="PYG"/>
    <n v="48374999"/>
    <n v="43868836"/>
    <n v="43927985.049999997"/>
    <n v="48374999"/>
    <s v="12,50"/>
    <x v="0"/>
  </r>
  <r>
    <s v="BONOS"/>
    <x v="3"/>
    <x v="0"/>
    <s v="Financiero"/>
    <s v="Paraguay"/>
    <s v="26/06/2026 14:15:13"/>
    <s v="20/05/2027"/>
    <s v="PYG"/>
    <n v="67539288"/>
    <n v="60745643"/>
    <n v="60828199.109999999"/>
    <n v="67539288"/>
    <s v="12,60"/>
    <x v="0"/>
  </r>
  <r>
    <s v="BONOS"/>
    <x v="3"/>
    <x v="0"/>
    <s v="Financiero"/>
    <s v="Paraguay"/>
    <s v="26/06/2026 14:21:04"/>
    <s v="14/10/2027"/>
    <s v="PYG"/>
    <n v="62460502"/>
    <n v="53666493"/>
    <n v="53740353.700000003"/>
    <n v="62460502"/>
    <s v="12,75"/>
    <x v="0"/>
  </r>
  <r>
    <s v="BONOS"/>
    <x v="4"/>
    <x v="1"/>
    <s v="Financiero"/>
    <s v="Paraguay"/>
    <s v="15/06/2021 16:40:14"/>
    <s v="16/01/2031"/>
    <s v="PYG"/>
    <n v="4596557942"/>
    <n v="2583450254"/>
    <n v="2538830857.6900001"/>
    <n v="4596557942"/>
    <s v="9,25"/>
    <x v="0"/>
  </r>
  <r>
    <s v="BONOS"/>
    <x v="4"/>
    <x v="1"/>
    <s v="Financiero"/>
    <s v="Paraguay"/>
    <s v="15/07/2021 10:11:52"/>
    <s v="16/01/2031"/>
    <s v="PYG"/>
    <n v="1899404116"/>
    <n v="1094913701"/>
    <n v="1060411239.1900001"/>
    <n v="1899404116"/>
    <s v="9,25"/>
    <x v="0"/>
  </r>
  <r>
    <s v="BONOS"/>
    <x v="4"/>
    <x v="1"/>
    <s v="Financiero"/>
    <s v="Paraguay"/>
    <s v="15/07/2021 11:29:43"/>
    <s v="16/01/2031"/>
    <s v="PYG"/>
    <n v="3798808232"/>
    <n v="2190185640"/>
    <n v="2121023321.8699999"/>
    <n v="3798808232"/>
    <s v="9,25"/>
    <x v="0"/>
  </r>
  <r>
    <s v="BONOS"/>
    <x v="4"/>
    <x v="1"/>
    <s v="Financiero"/>
    <s v="Paraguay"/>
    <s v="19/08/2021 19:24:05"/>
    <s v="16/01/2031"/>
    <s v="PYG"/>
    <n v="562902734"/>
    <n v="324246576"/>
    <n v="318228295.13"/>
    <n v="562902734"/>
    <s v="9,25"/>
    <x v="0"/>
  </r>
  <r>
    <s v="BONOS"/>
    <x v="4"/>
    <x v="1"/>
    <s v="Financiero"/>
    <s v="Paraguay"/>
    <s v="15/12/2021 13:20:56"/>
    <s v="16/01/2031"/>
    <s v="PYG"/>
    <n v="18532808206"/>
    <n v="10470083835"/>
    <n v="10380227633.43"/>
    <n v="18532808206"/>
    <s v="9,25"/>
    <x v="0"/>
  </r>
  <r>
    <s v="BONOS"/>
    <x v="4"/>
    <x v="1"/>
    <s v="Financiero"/>
    <s v="Paraguay"/>
    <s v="17/12/2021 11:19:00"/>
    <s v="16/01/2031"/>
    <s v="PYG"/>
    <n v="18532808206"/>
    <n v="10475152330"/>
    <n v="10380307269.709999"/>
    <n v="18532808206"/>
    <s v="9,25"/>
    <x v="0"/>
  </r>
  <r>
    <s v="BONOS"/>
    <x v="4"/>
    <x v="1"/>
    <s v="Financiero"/>
    <s v="Paraguay"/>
    <s v="16/01/2023 11:40:25"/>
    <s v="15/08/2031"/>
    <s v="PYG"/>
    <n v="10227334795"/>
    <n v="5943107504"/>
    <n v="5925229112.1099997"/>
    <n v="10227334795"/>
    <s v="8,50"/>
    <x v="0"/>
  </r>
  <r>
    <s v="BONOS"/>
    <x v="4"/>
    <x v="1"/>
    <s v="Financiero"/>
    <s v="Paraguay"/>
    <s v="30/01/2025 14:52:17"/>
    <s v="18/03/2030"/>
    <s v="PYG"/>
    <n v="1628273968"/>
    <n v="1110693149"/>
    <n v="1078373584.97"/>
    <n v="1628273968"/>
    <s v="9,55"/>
    <x v="0"/>
  </r>
  <r>
    <s v="BONOS"/>
    <x v="4"/>
    <x v="1"/>
    <s v="Financiero"/>
    <s v="Paraguay"/>
    <s v="24/07/2025 12:18:46"/>
    <s v="16/01/2031"/>
    <s v="PYG"/>
    <n v="896876916"/>
    <n v="617076271"/>
    <n v="624216675.17999995"/>
    <n v="896876916"/>
    <s v="8,40"/>
    <x v="0"/>
  </r>
  <r>
    <s v="BONOS"/>
    <x v="4"/>
    <x v="1"/>
    <s v="Financiero"/>
    <s v="Paraguay"/>
    <s v="18/08/2025 13:06:06"/>
    <s v="18/03/2030"/>
    <s v="PYG"/>
    <n v="70579719"/>
    <n v="45828493"/>
    <n v="45120763.740000002"/>
    <n v="70579719"/>
    <s v="12,00"/>
    <x v="0"/>
  </r>
  <r>
    <s v="BONOS"/>
    <x v="5"/>
    <x v="0"/>
    <s v="Comercial"/>
    <s v="Paraguay"/>
    <s v="24/02/2026 10:36:53"/>
    <s v="24/02/2029"/>
    <s v="PYG"/>
    <n v="4189077000"/>
    <n v="3000000000"/>
    <n v="3039714709.4699998"/>
    <n v="4189077000"/>
    <s v="13,20"/>
    <x v="0"/>
  </r>
  <r>
    <s v="BONOS"/>
    <x v="5"/>
    <x v="0"/>
    <s v="Comercial"/>
    <s v="Paraguay"/>
    <s v="24/02/2026 10:39:42"/>
    <s v="24/08/2029"/>
    <s v="PYG"/>
    <n v="4395945000"/>
    <n v="3000000000"/>
    <n v="3040014274.3499999"/>
    <n v="4395945000"/>
    <s v="13,30"/>
    <x v="0"/>
  </r>
  <r>
    <s v="BONOS"/>
    <x v="5"/>
    <x v="0"/>
    <s v="Comercial"/>
    <s v="Paraguay"/>
    <s v="24/02/2026 10:41:58"/>
    <s v="24/02/2030"/>
    <s v="PYG"/>
    <n v="4621098000"/>
    <n v="3000000001"/>
    <n v="3040606392.1900001"/>
    <n v="4621098000"/>
    <s v="13,50"/>
    <x v="0"/>
  </r>
  <r>
    <s v="BONOS"/>
    <x v="5"/>
    <x v="0"/>
    <s v="Comercial"/>
    <s v="Paraguay"/>
    <s v="24/02/2026 10:44:08"/>
    <s v="24/08/2030"/>
    <s v="PYG"/>
    <n v="4855698000"/>
    <n v="3000000000"/>
    <n v="3041355779.0700002"/>
    <n v="4855698000"/>
    <s v="13,75"/>
    <x v="0"/>
  </r>
  <r>
    <s v="BONOS"/>
    <x v="6"/>
    <x v="0"/>
    <s v="Financiero"/>
    <s v="Paraguay"/>
    <s v="11/03/2025 16:06:59"/>
    <s v="21/11/2028"/>
    <s v="PYG"/>
    <n v="844249425"/>
    <n v="614352004"/>
    <n v="608286442.82000005"/>
    <n v="844249425"/>
    <s v="10,40"/>
    <x v="0"/>
  </r>
  <r>
    <s v="BONOS"/>
    <x v="6"/>
    <x v="0"/>
    <s v="Financiero"/>
    <s v="Paraguay"/>
    <s v="11/03/2025 16:08:08"/>
    <s v="20/11/2029"/>
    <s v="PYG"/>
    <n v="612967472"/>
    <n v="415177839"/>
    <n v="411389570.25999999"/>
    <n v="612967472"/>
    <s v="10,50"/>
    <x v="0"/>
  </r>
  <r>
    <s v="BONOS"/>
    <x v="7"/>
    <x v="0"/>
    <s v="Financiero"/>
    <s v="Paraguay"/>
    <s v="31/07/2019 11:47:26"/>
    <s v="07/07/2026"/>
    <s v="PYG"/>
    <n v="3448809244"/>
    <n v="1756540140"/>
    <n v="1791473975.98"/>
    <n v="3448809244"/>
    <s v="14,15"/>
    <x v="0"/>
  </r>
  <r>
    <s v="BONOS"/>
    <x v="7"/>
    <x v="0"/>
    <s v="Financiero"/>
    <s v="Paraguay"/>
    <s v="09/12/2021 11:42:44"/>
    <s v="02/12/2027"/>
    <s v="PYG"/>
    <n v="4369863016"/>
    <n v="2500000001"/>
    <n v="2522016835.1599998"/>
    <n v="4369863016"/>
    <s v="12,50"/>
    <x v="0"/>
  </r>
  <r>
    <s v="BONOS"/>
    <x v="7"/>
    <x v="0"/>
    <s v="Financiero"/>
    <s v="Paraguay"/>
    <s v="18/01/2022 12:24:17"/>
    <s v="14/09/2027"/>
    <s v="PYG"/>
    <n v="4260907533"/>
    <n v="2500000004"/>
    <n v="2565689487.1199999"/>
    <n v="4260907533"/>
    <s v="12,45"/>
    <x v="0"/>
  </r>
  <r>
    <s v="BONOS"/>
    <x v="7"/>
    <x v="0"/>
    <s v="Financiero"/>
    <s v="Paraguay"/>
    <s v="15/02/2022 11:42:29"/>
    <s v="11/04/2028"/>
    <s v="PYG"/>
    <n v="4431496582"/>
    <n v="2500000001"/>
    <n v="2541981956.0700002"/>
    <n v="4431496582"/>
    <s v="12,55"/>
    <x v="0"/>
  </r>
  <r>
    <s v="BONOS"/>
    <x v="7"/>
    <x v="0"/>
    <s v="Financiero"/>
    <s v="Paraguay"/>
    <s v="15/02/2022 11:43:26"/>
    <s v="08/08/2028"/>
    <s v="PYG"/>
    <n v="4566198628"/>
    <n v="2499999999"/>
    <n v="2542481964.3099999"/>
    <n v="4566198628"/>
    <s v="12,75"/>
    <x v="0"/>
  </r>
  <r>
    <s v="BONOS"/>
    <x v="7"/>
    <x v="0"/>
    <s v="Financiero"/>
    <s v="Paraguay"/>
    <s v="22/03/2022 12:22:00"/>
    <s v="13/06/2028"/>
    <s v="PYG"/>
    <n v="4471147250"/>
    <n v="2500000000"/>
    <n v="2511971352.5"/>
    <n v="4471147250"/>
    <s v="12,65"/>
    <x v="0"/>
  </r>
  <r>
    <s v="BONOS"/>
    <x v="7"/>
    <x v="0"/>
    <s v="Financiero"/>
    <s v="Paraguay"/>
    <s v="23/11/2022 11:26:49"/>
    <s v="07/07/2026"/>
    <s v="PYG"/>
    <n v="76458560"/>
    <n v="50833494"/>
    <n v="51626089.390000001"/>
    <n v="76458560"/>
    <s v="14,15"/>
    <x v="0"/>
  </r>
  <r>
    <s v="BONOS"/>
    <x v="7"/>
    <x v="0"/>
    <s v="Financiero"/>
    <s v="Paraguay"/>
    <s v="15/06/2023 14:58:56"/>
    <s v="19/08/2030"/>
    <s v="PYG"/>
    <n v="5855465760"/>
    <n v="3000000001"/>
    <n v="3014082486.8499999"/>
    <n v="5855465760"/>
    <s v="13,25"/>
    <x v="0"/>
  </r>
  <r>
    <s v="BONOS"/>
    <x v="7"/>
    <x v="0"/>
    <s v="Financiero"/>
    <s v="Paraguay"/>
    <s v="24/07/2023 14:47:35"/>
    <s v="12/10/2028"/>
    <s v="PYG"/>
    <n v="3366676721"/>
    <n v="2023939724"/>
    <n v="2009956234.53"/>
    <n v="3366676721"/>
    <s v="12,85"/>
    <x v="0"/>
  </r>
  <r>
    <s v="BONOS"/>
    <x v="7"/>
    <x v="0"/>
    <s v="Financiero"/>
    <s v="Paraguay"/>
    <s v="18/03/2024 15:50:08"/>
    <s v="19/06/2029"/>
    <s v="PYG"/>
    <n v="51178927"/>
    <n v="30516824"/>
    <n v="30678822.699999999"/>
    <n v="51178927"/>
    <s v="13,10"/>
    <x v="0"/>
  </r>
  <r>
    <s v="BONOS"/>
    <x v="7"/>
    <x v="0"/>
    <s v="Financiero"/>
    <s v="Paraguay"/>
    <s v="25/02/2025 09:02:26"/>
    <s v="19/02/2030"/>
    <s v="PYG"/>
    <n v="8241095900"/>
    <n v="4999999999"/>
    <n v="5061717816.3100004"/>
    <n v="8241095900"/>
    <s v="13,00"/>
    <x v="0"/>
  </r>
  <r>
    <s v="BONOS"/>
    <x v="7"/>
    <x v="0"/>
    <s v="Financiero"/>
    <s v="Paraguay"/>
    <s v="20/03/2025 09:00:58"/>
    <s v="13/03/2031"/>
    <s v="PYG"/>
    <n v="8979068504"/>
    <n v="5000000000"/>
    <n v="5021554689.4300003"/>
    <n v="8979068504"/>
    <s v="13,30"/>
    <x v="0"/>
  </r>
  <r>
    <s v="BONOS"/>
    <x v="7"/>
    <x v="0"/>
    <s v="Financiero"/>
    <s v="Paraguay"/>
    <s v="22/05/2025 09:41:03"/>
    <s v="16/05/2031"/>
    <s v="PYG"/>
    <n v="17842054801"/>
    <n v="9999999999"/>
    <n v="10142261907.219999"/>
    <n v="17842054801"/>
    <s v="13,10"/>
    <x v="0"/>
  </r>
  <r>
    <s v="BONOS"/>
    <x v="7"/>
    <x v="0"/>
    <s v="Financiero"/>
    <s v="Paraguay"/>
    <s v="22/05/2025 09:48:06"/>
    <s v="16/05/2031"/>
    <s v="PYG"/>
    <n v="1784205480"/>
    <n v="999999999"/>
    <n v="1014226190.67"/>
    <n v="1784205480"/>
    <s v="13,10"/>
    <x v="0"/>
  </r>
  <r>
    <s v="BONOS"/>
    <x v="7"/>
    <x v="0"/>
    <s v="Financiero"/>
    <s v="Paraguay"/>
    <s v="22/05/2025 09:51:26"/>
    <s v="16/05/2031"/>
    <s v="PYG"/>
    <n v="1784205480"/>
    <n v="999999999"/>
    <n v="1014226190.67"/>
    <n v="1784205480"/>
    <s v="13,10"/>
    <x v="0"/>
  </r>
  <r>
    <s v="BONOS"/>
    <x v="7"/>
    <x v="0"/>
    <s v="Financiero"/>
    <s v="Paraguay"/>
    <s v="22/05/2025 09:51:28"/>
    <s v="16/05/2031"/>
    <s v="PYG"/>
    <n v="1784205480"/>
    <n v="999999999"/>
    <n v="1014226190.67"/>
    <n v="1784205480"/>
    <s v="13,10"/>
    <x v="0"/>
  </r>
  <r>
    <s v="BONOS"/>
    <x v="7"/>
    <x v="0"/>
    <s v="Financiero"/>
    <s v="Paraguay"/>
    <s v="17/06/2025 09:26:10"/>
    <s v="12/03/2032"/>
    <s v="PYG"/>
    <n v="9448219172"/>
    <n v="5000000000"/>
    <n v="5024957988.5200005"/>
    <n v="9448219172"/>
    <s v="13,20"/>
    <x v="0"/>
  </r>
  <r>
    <s v="BONOS"/>
    <x v="7"/>
    <x v="0"/>
    <s v="Financiero"/>
    <s v="Paraguay"/>
    <s v="22/07/2025 10:00:45"/>
    <s v="19/07/2033"/>
    <s v="PYG"/>
    <n v="10398150678"/>
    <n v="5000000000"/>
    <n v="5128939829.2600002"/>
    <n v="10398150678"/>
    <s v="13,50"/>
    <x v="0"/>
  </r>
  <r>
    <s v="BONOS"/>
    <x v="7"/>
    <x v="0"/>
    <s v="Financiero"/>
    <s v="Paraguay"/>
    <s v="24/07/2025 14:06:46"/>
    <s v="22/11/2030"/>
    <s v="PYG"/>
    <n v="3463178077"/>
    <n v="2022931505"/>
    <n v="2005344973.03"/>
    <n v="3463178077"/>
    <s v="13,50"/>
    <x v="0"/>
  </r>
  <r>
    <s v="BONOS"/>
    <x v="7"/>
    <x v="0"/>
    <s v="Financiero"/>
    <s v="Paraguay"/>
    <s v="21/11/2025 15:44:14"/>
    <s v="26/07/2033"/>
    <s v="PYG"/>
    <n v="6137917816"/>
    <n v="3143282137"/>
    <n v="3180815932.8499999"/>
    <n v="6137917816"/>
    <s v="12,70"/>
    <x v="0"/>
  </r>
  <r>
    <s v="BONOS"/>
    <x v="7"/>
    <x v="0"/>
    <s v="Financiero"/>
    <s v="Paraguay"/>
    <s v="21/11/2025 15:48:56"/>
    <s v="26/07/2033"/>
    <s v="PYG"/>
    <n v="460343829"/>
    <n v="235746157"/>
    <n v="238561190.55000001"/>
    <n v="460343829"/>
    <s v="12,70"/>
    <x v="0"/>
  </r>
  <r>
    <s v="BONOS"/>
    <x v="7"/>
    <x v="0"/>
    <s v="Financiero"/>
    <s v="Paraguay"/>
    <s v="17/06/2026 11:09:18"/>
    <s v="07/07/2026"/>
    <s v="PYG"/>
    <n v="1175040623"/>
    <n v="1166240486"/>
    <n v="1171953047.22"/>
    <n v="1175040623"/>
    <s v="14,15"/>
    <x v="0"/>
  </r>
  <r>
    <s v="BONOS"/>
    <x v="7"/>
    <x v="0"/>
    <s v="Financiero"/>
    <s v="Paraguay"/>
    <s v="18/06/2026 15:48:54"/>
    <s v="10/06/2031"/>
    <s v="PYG"/>
    <n v="4125890406"/>
    <n v="2507123289"/>
    <n v="2517689389.2399998"/>
    <n v="4125890406"/>
    <s v="13,00"/>
    <x v="0"/>
  </r>
  <r>
    <s v="BONOS"/>
    <x v="7"/>
    <x v="0"/>
    <s v="Financiero"/>
    <s v="Paraguay"/>
    <s v="18/06/2026 15:56:20"/>
    <s v="10/01/2032"/>
    <s v="PYG"/>
    <n v="4344383562"/>
    <n v="2507232879"/>
    <n v="2517960961.8699999"/>
    <n v="4344383562"/>
    <s v="13,20"/>
    <x v="0"/>
  </r>
  <r>
    <s v="BONOS"/>
    <x v="8"/>
    <x v="0"/>
    <s v="Financiero"/>
    <s v="Paraguay"/>
    <s v="02/04/2025 13:34:33"/>
    <s v="28/03/2029"/>
    <s v="PYG"/>
    <n v="2089380818"/>
    <n v="1499999999"/>
    <n v="1499994901.6800001"/>
    <n v="2089380818"/>
    <s v="9,85"/>
    <x v="0"/>
  </r>
  <r>
    <s v="BONOS"/>
    <x v="9"/>
    <x v="0"/>
    <s v="Comercial"/>
    <s v="Paraguay"/>
    <s v="10/10/2024 15:55:28"/>
    <s v="04/10/2029"/>
    <s v="PYG"/>
    <n v="29972602740"/>
    <n v="20000000000"/>
    <n v="20448766113.580002"/>
    <n v="29972602740"/>
    <s v="10,00"/>
    <x v="0"/>
  </r>
  <r>
    <s v="BONOS"/>
    <x v="9"/>
    <x v="0"/>
    <s v="Comercial"/>
    <s v="Paraguay"/>
    <s v="04/12/2024 11:21:50"/>
    <s v="03/01/2030"/>
    <s v="PYG"/>
    <n v="30169863014"/>
    <n v="20000000001"/>
    <n v="20447686722.189999"/>
    <n v="30169863014"/>
    <s v="10,00"/>
    <x v="0"/>
  </r>
  <r>
    <s v="BONOS"/>
    <x v="9"/>
    <x v="0"/>
    <s v="Comercial"/>
    <s v="Paraguay"/>
    <s v="27/12/2024 12:45:26"/>
    <s v="03/01/2030"/>
    <s v="PYG"/>
    <n v="12067945210"/>
    <n v="8050410961"/>
    <n v="8179415114.5"/>
    <n v="12067945210"/>
    <s v="10,00"/>
    <x v="0"/>
  </r>
  <r>
    <s v="BONOS"/>
    <x v="9"/>
    <x v="0"/>
    <s v="Comercial"/>
    <s v="Paraguay"/>
    <s v="21/01/2025 10:14:27"/>
    <s v="07/10/2027"/>
    <s v="PYG"/>
    <n v="5042136986"/>
    <n v="4012493151"/>
    <n v="4085334136.8499999"/>
    <n v="5042136986"/>
    <s v="9,50"/>
    <x v="0"/>
  </r>
  <r>
    <s v="BONOS"/>
    <x v="9"/>
    <x v="0"/>
    <s v="Comercial"/>
    <s v="Paraguay"/>
    <s v="28/02/2025 09:36:04"/>
    <s v="02/01/2031"/>
    <s v="PYG"/>
    <n v="9515631175"/>
    <n v="6018257876"/>
    <n v="6104981366.6400003"/>
    <n v="9515631175"/>
    <s v="10,05"/>
    <x v="0"/>
  </r>
  <r>
    <s v="BONOS"/>
    <x v="9"/>
    <x v="0"/>
    <s v="Comercial"/>
    <s v="Paraguay"/>
    <s v="28/02/2025 09:56:17"/>
    <s v="04/01/2029"/>
    <s v="PYG"/>
    <n v="5527945210"/>
    <n v="4063643836"/>
    <n v="4113862364.1100001"/>
    <n v="5527945210"/>
    <s v="9,45"/>
    <x v="0"/>
  </r>
  <r>
    <s v="BONOS"/>
    <x v="10"/>
    <x v="0"/>
    <s v="BURSATIL"/>
    <s v="Paraguay"/>
    <s v="19/07/2023 15:27:08"/>
    <s v="03/01/2029"/>
    <s v="PYG"/>
    <n v="7025891179"/>
    <n v="3988790630"/>
    <n v="4095414602.9099998"/>
    <n v="7025891179"/>
    <s v="14,00"/>
    <x v="0"/>
  </r>
  <r>
    <s v="BONOS"/>
    <x v="10"/>
    <x v="0"/>
    <s v="BURSATIL"/>
    <s v="Paraguay"/>
    <s v="18/09/2023 15:53:41"/>
    <s v="04/10/2028"/>
    <s v="PYG"/>
    <n v="3770978182"/>
    <n v="2232754850"/>
    <n v="2245301300.9400001"/>
    <n v="3770978182"/>
    <s v="14,00"/>
    <x v="0"/>
  </r>
  <r>
    <s v="BONOS"/>
    <x v="10"/>
    <x v="0"/>
    <s v="BURSATIL"/>
    <s v="Paraguay"/>
    <s v="28/11/2023 16:06:52"/>
    <s v="04/10/2028"/>
    <s v="PYG"/>
    <n v="1698080"/>
    <n v="1023409"/>
    <n v="1034613.12"/>
    <n v="1698080"/>
    <s v="13,85"/>
    <x v="0"/>
  </r>
  <r>
    <s v="BONOS FINANCIEROS"/>
    <x v="11"/>
    <x v="0"/>
    <s v="Financiero"/>
    <s v="Paraguay"/>
    <s v="28/02/2024 12:15:58"/>
    <s v="24/08/2027"/>
    <s v="PYG"/>
    <n v="1997383565"/>
    <n v="1500390412"/>
    <n v="1548843767.23"/>
    <n v="1997383565"/>
    <s v="9,50"/>
    <x v="0"/>
  </r>
  <r>
    <s v="BONOS FINANCIEROS"/>
    <x v="11"/>
    <x v="0"/>
    <s v="Financiero"/>
    <s v="Paraguay"/>
    <s v="28/02/2024 12:20:27"/>
    <s v="24/08/2027"/>
    <s v="PYG"/>
    <n v="1997383565"/>
    <n v="1500390412"/>
    <n v="1548843767.23"/>
    <n v="1997383565"/>
    <s v="9,50"/>
    <x v="0"/>
  </r>
  <r>
    <s v="BONOS FINANCIEROS"/>
    <x v="11"/>
    <x v="0"/>
    <s v="Financiero"/>
    <s v="Paraguay"/>
    <s v="28/02/2024 12:20:29"/>
    <s v="24/08/2027"/>
    <s v="PYG"/>
    <n v="1997383565"/>
    <n v="1500390412"/>
    <n v="1548843767.23"/>
    <n v="1997383565"/>
    <s v="9,50"/>
    <x v="0"/>
  </r>
  <r>
    <s v="BONOS FINANCIEROS"/>
    <x v="11"/>
    <x v="0"/>
    <s v="Financiero"/>
    <s v="Paraguay"/>
    <s v="04/04/2024 09:56:27"/>
    <s v="26/08/2026"/>
    <s v="PYG"/>
    <n v="1228373974"/>
    <n v="1009275342"/>
    <n v="1031622769.99"/>
    <n v="1228373974"/>
    <s v="9,15"/>
    <x v="0"/>
  </r>
  <r>
    <s v="BONOS FINANCIEROS"/>
    <x v="11"/>
    <x v="0"/>
    <s v="Financiero"/>
    <s v="Paraguay"/>
    <s v="30/04/2024 15:00:27"/>
    <s v="24/08/2027"/>
    <s v="PYG"/>
    <n v="1711091918"/>
    <n v="1314962679"/>
    <n v="1330356145.6500001"/>
    <n v="1711091918"/>
    <s v="9,50"/>
    <x v="0"/>
  </r>
  <r>
    <s v="CDA"/>
    <x v="11"/>
    <x v="0"/>
    <s v="Financiero"/>
    <s v="Paraguay"/>
    <s v="24/05/2024 09:27:32"/>
    <s v="24/05/2027"/>
    <s v="PYG"/>
    <n v="254649863"/>
    <n v="200048768"/>
    <n v="202342139.00999999"/>
    <n v="254649863"/>
    <s v="9,10"/>
    <x v="0"/>
  </r>
  <r>
    <s v="CDA"/>
    <x v="11"/>
    <x v="0"/>
    <s v="Financiero"/>
    <s v="Paraguay"/>
    <s v="24/05/2024 09:27:33"/>
    <s v="24/05/2027"/>
    <s v="PYG"/>
    <n v="254649863"/>
    <n v="200048768"/>
    <n v="202342139.00999999"/>
    <n v="254649863"/>
    <s v="9,10"/>
    <x v="0"/>
  </r>
  <r>
    <s v="CDA"/>
    <x v="11"/>
    <x v="0"/>
    <s v="Financiero"/>
    <s v="Paraguay"/>
    <s v="24/05/2024 09:27:34"/>
    <s v="24/05/2027"/>
    <s v="PYG"/>
    <n v="254649863"/>
    <n v="200048768"/>
    <n v="202342139.00999999"/>
    <n v="254649863"/>
    <s v="9,10"/>
    <x v="0"/>
  </r>
  <r>
    <s v="CDA"/>
    <x v="11"/>
    <x v="0"/>
    <s v="Financiero"/>
    <s v="Paraguay"/>
    <s v="24/05/2024 09:27:35"/>
    <s v="24/05/2027"/>
    <s v="PYG"/>
    <n v="254649863"/>
    <n v="200048768"/>
    <n v="202342139.00999999"/>
    <n v="254649863"/>
    <s v="9,10"/>
    <x v="0"/>
  </r>
  <r>
    <s v="CDA"/>
    <x v="11"/>
    <x v="0"/>
    <s v="Financiero"/>
    <s v="Paraguay"/>
    <s v="24/05/2024 09:27:36"/>
    <s v="24/05/2027"/>
    <s v="PYG"/>
    <n v="254649863"/>
    <n v="200048768"/>
    <n v="202342139.00999999"/>
    <n v="254649863"/>
    <s v="9,10"/>
    <x v="0"/>
  </r>
  <r>
    <s v="CDA"/>
    <x v="11"/>
    <x v="0"/>
    <s v="Financiero"/>
    <s v="Paraguay"/>
    <s v="24/05/2024 09:27:37"/>
    <s v="24/05/2027"/>
    <s v="PYG"/>
    <n v="254649863"/>
    <n v="200048768"/>
    <n v="202342139.00999999"/>
    <n v="254649863"/>
    <s v="9,10"/>
    <x v="0"/>
  </r>
  <r>
    <s v="CDA"/>
    <x v="11"/>
    <x v="0"/>
    <s v="Financiero"/>
    <s v="Paraguay"/>
    <s v="24/05/2024 09:27:38"/>
    <s v="24/05/2027"/>
    <s v="PYG"/>
    <n v="254649863"/>
    <n v="200048768"/>
    <n v="202342139.00999999"/>
    <n v="254649863"/>
    <s v="9,10"/>
    <x v="0"/>
  </r>
  <r>
    <s v="CDA"/>
    <x v="11"/>
    <x v="0"/>
    <s v="Financiero"/>
    <s v="Paraguay"/>
    <s v="24/05/2024 09:27:40"/>
    <s v="24/05/2027"/>
    <s v="PYG"/>
    <n v="254649863"/>
    <n v="200048768"/>
    <n v="202342139.00999999"/>
    <n v="254649863"/>
    <s v="9,10"/>
    <x v="0"/>
  </r>
  <r>
    <s v="CDA"/>
    <x v="11"/>
    <x v="0"/>
    <s v="Financiero"/>
    <s v="Paraguay"/>
    <s v="13/06/2024 16:53:56"/>
    <s v="14/06/2027"/>
    <s v="PYG"/>
    <n v="1270246575"/>
    <n v="1000000000"/>
    <n v="1006573718.41"/>
    <n v="1270246575"/>
    <s v="9,00"/>
    <x v="0"/>
  </r>
  <r>
    <s v="CDA"/>
    <x v="11"/>
    <x v="0"/>
    <s v="Financiero"/>
    <s v="Paraguay"/>
    <s v="13/06/2024 17:02:46"/>
    <s v="14/06/2027"/>
    <s v="PYG"/>
    <n v="1270246575"/>
    <n v="1000000000"/>
    <n v="1006573718.41"/>
    <n v="1270246575"/>
    <s v="9,00"/>
    <x v="0"/>
  </r>
  <r>
    <s v="CDA"/>
    <x v="11"/>
    <x v="0"/>
    <s v="Financiero"/>
    <s v="Paraguay"/>
    <s v="13/06/2024 17:02:48"/>
    <s v="14/06/2027"/>
    <s v="PYG"/>
    <n v="1270246575"/>
    <n v="1000000000"/>
    <n v="1006573718.41"/>
    <n v="1270246575"/>
    <s v="9,00"/>
    <x v="0"/>
  </r>
  <r>
    <s v="CDA"/>
    <x v="11"/>
    <x v="0"/>
    <s v="Financiero"/>
    <s v="Paraguay"/>
    <s v="13/06/2024 17:02:49"/>
    <s v="14/06/2027"/>
    <s v="PYG"/>
    <n v="1270246575"/>
    <n v="1000000000"/>
    <n v="1006573718.41"/>
    <n v="1270246575"/>
    <s v="9,00"/>
    <x v="0"/>
  </r>
  <r>
    <s v="CDA"/>
    <x v="11"/>
    <x v="0"/>
    <s v="Financiero"/>
    <s v="Paraguay"/>
    <s v="13/06/2024 17:02:51"/>
    <s v="14/06/2027"/>
    <s v="PYG"/>
    <n v="1270246575"/>
    <n v="1000000000"/>
    <n v="1006573718.41"/>
    <n v="1270246575"/>
    <s v="9,00"/>
    <x v="0"/>
  </r>
  <r>
    <s v="CDA"/>
    <x v="11"/>
    <x v="0"/>
    <s v="Financiero"/>
    <s v="Paraguay"/>
    <s v="14/06/2024 16:51:47"/>
    <s v="13/06/2028"/>
    <s v="PYG"/>
    <n v="1356000000"/>
    <n v="1000000001"/>
    <n v="1006310045.03"/>
    <n v="1356000000"/>
    <s v="8,90"/>
    <x v="0"/>
  </r>
  <r>
    <s v="CDA"/>
    <x v="11"/>
    <x v="0"/>
    <s v="Financiero"/>
    <s v="Paraguay"/>
    <s v="14/06/2024 17:00:22"/>
    <s v="13/06/2028"/>
    <s v="PYG"/>
    <n v="1356000000"/>
    <n v="1000000001"/>
    <n v="1006310045.03"/>
    <n v="1356000000"/>
    <s v="8,90"/>
    <x v="0"/>
  </r>
  <r>
    <s v="CDA"/>
    <x v="11"/>
    <x v="0"/>
    <s v="Financiero"/>
    <s v="Paraguay"/>
    <s v="14/06/2024 17:07:44"/>
    <s v="13/06/2028"/>
    <s v="PYG"/>
    <n v="1356000000"/>
    <n v="1000000001"/>
    <n v="1006310045.03"/>
    <n v="1356000000"/>
    <s v="8,90"/>
    <x v="0"/>
  </r>
  <r>
    <s v="CDA"/>
    <x v="11"/>
    <x v="0"/>
    <s v="Financiero"/>
    <s v="Paraguay"/>
    <s v="14/06/2024 17:07:47"/>
    <s v="13/06/2028"/>
    <s v="PYG"/>
    <n v="1356000000"/>
    <n v="1000000001"/>
    <n v="1006310045.03"/>
    <n v="1356000000"/>
    <s v="8,90"/>
    <x v="0"/>
  </r>
  <r>
    <s v="CDA"/>
    <x v="11"/>
    <x v="0"/>
    <s v="Financiero"/>
    <s v="Paraguay"/>
    <s v="14/06/2024 17:07:48"/>
    <s v="13/06/2028"/>
    <s v="PYG"/>
    <n v="1356000000"/>
    <n v="1000000001"/>
    <n v="1006310045.03"/>
    <n v="1356000000"/>
    <s v="8,90"/>
    <x v="0"/>
  </r>
  <r>
    <s v="CDA"/>
    <x v="11"/>
    <x v="0"/>
    <s v="Financiero"/>
    <s v="Paraguay"/>
    <s v="14/06/2024 17:07:52"/>
    <s v="13/06/2028"/>
    <s v="PYG"/>
    <n v="1356000000"/>
    <n v="1000000001"/>
    <n v="1006310045.03"/>
    <n v="1356000000"/>
    <s v="8,90"/>
    <x v="0"/>
  </r>
  <r>
    <s v="CDA"/>
    <x v="11"/>
    <x v="0"/>
    <s v="Financiero"/>
    <s v="Paraguay"/>
    <s v="14/06/2024 17:07:53"/>
    <s v="13/06/2028"/>
    <s v="PYG"/>
    <n v="1356000000"/>
    <n v="1000000001"/>
    <n v="1006310045.03"/>
    <n v="1356000000"/>
    <s v="8,90"/>
    <x v="0"/>
  </r>
  <r>
    <s v="CDA"/>
    <x v="11"/>
    <x v="0"/>
    <s v="Financiero"/>
    <s v="Paraguay"/>
    <s v="14/06/2024 17:07:54"/>
    <s v="13/06/2028"/>
    <s v="PYG"/>
    <n v="1356000000"/>
    <n v="1000000001"/>
    <n v="1006310045.03"/>
    <n v="1356000000"/>
    <s v="8,90"/>
    <x v="0"/>
  </r>
  <r>
    <s v="CDA"/>
    <x v="11"/>
    <x v="0"/>
    <s v="Financiero"/>
    <s v="Paraguay"/>
    <s v="14/06/2024 17:07:55"/>
    <s v="13/06/2028"/>
    <s v="PYG"/>
    <n v="1356000000"/>
    <n v="1000000001"/>
    <n v="1006310045.03"/>
    <n v="1356000000"/>
    <s v="8,90"/>
    <x v="0"/>
  </r>
  <r>
    <s v="CDA"/>
    <x v="11"/>
    <x v="0"/>
    <s v="Financiero"/>
    <s v="Paraguay"/>
    <s v="14/06/2024 17:08:01"/>
    <s v="13/06/2028"/>
    <s v="PYG"/>
    <n v="1356000000"/>
    <n v="1000000001"/>
    <n v="1006310045.03"/>
    <n v="1356000000"/>
    <s v="8,90"/>
    <x v="0"/>
  </r>
  <r>
    <s v="CDA"/>
    <x v="11"/>
    <x v="0"/>
    <s v="Financiero"/>
    <s v="Paraguay"/>
    <s v="23/08/2024 11:53:32"/>
    <s v="05/04/2027"/>
    <s v="PYG"/>
    <n v="187245206"/>
    <n v="151923471"/>
    <n v="150299616.74000001"/>
    <n v="187245206"/>
    <s v="9,00"/>
    <x v="0"/>
  </r>
  <r>
    <s v="BONOS FINANCIEROS"/>
    <x v="11"/>
    <x v="0"/>
    <s v="Financiero"/>
    <s v="Paraguay"/>
    <s v="06/09/2024 13:05:52"/>
    <s v="26/08/2026"/>
    <s v="PYG"/>
    <n v="1183000001"/>
    <n v="1011607533"/>
    <n v="1032384844.6900001"/>
    <n v="1183000001"/>
    <s v="8,65"/>
    <x v="0"/>
  </r>
  <r>
    <s v="BONOS FINANCIEROS"/>
    <x v="11"/>
    <x v="0"/>
    <s v="Financiero"/>
    <s v="Paraguay"/>
    <s v="24/07/2025 11:33:28"/>
    <s v="26/08/2026"/>
    <s v="PYG"/>
    <n v="864405261"/>
    <n v="793482703"/>
    <n v="784782659.91999996"/>
    <n v="864405261"/>
    <s v="8,50"/>
    <x v="0"/>
  </r>
  <r>
    <s v="CDA"/>
    <x v="11"/>
    <x v="0"/>
    <s v="Financiero"/>
    <s v="Paraguay"/>
    <s v="23/12/2025 13:40:27"/>
    <s v="22/02/2027"/>
    <s v="PYG"/>
    <n v="122639452"/>
    <n v="108108502"/>
    <n v="109618002.98"/>
    <n v="122639452"/>
    <s v="11,50"/>
    <x v="0"/>
  </r>
  <r>
    <s v="BONOS SUBORDINADOS"/>
    <x v="12"/>
    <x v="0"/>
    <s v="Financiero"/>
    <s v="Paraguay"/>
    <s v="03/05/2022 13:47:32"/>
    <s v="24/04/2029"/>
    <s v="PYG"/>
    <n v="8315890410"/>
    <n v="5000000000"/>
    <n v="5080748785.8500004"/>
    <n v="8315890410"/>
    <s v="9,50"/>
    <x v="0"/>
  </r>
  <r>
    <s v="BONOS SUBORDINADOS"/>
    <x v="12"/>
    <x v="0"/>
    <s v="Financiero"/>
    <s v="Paraguay"/>
    <s v="12/07/2022 14:57:53"/>
    <s v="24/04/2029"/>
    <s v="PYG"/>
    <n v="2710980278"/>
    <n v="1659697259"/>
    <n v="1656532095.27"/>
    <n v="2710980278"/>
    <s v="9,50"/>
    <x v="0"/>
  </r>
  <r>
    <s v="BONOS SUBORDINADOS"/>
    <x v="12"/>
    <x v="0"/>
    <s v="Financiero"/>
    <s v="Paraguay"/>
    <s v="30/10/2023 15:46:10"/>
    <s v="16/05/2028"/>
    <s v="PYG"/>
    <n v="4616383560"/>
    <n v="3415726026"/>
    <n v="3330048366.0700002"/>
    <n v="4616383560"/>
    <s v="8,00"/>
    <x v="0"/>
  </r>
  <r>
    <s v="BONOS SUBORDINADOS"/>
    <x v="12"/>
    <x v="0"/>
    <s v="Financiero"/>
    <s v="Paraguay"/>
    <s v="21/02/2024 12:10:48"/>
    <s v="21/01/2031"/>
    <s v="PYG"/>
    <n v="10188493148"/>
    <n v="6036164383"/>
    <n v="6103415606.46"/>
    <n v="10188493148"/>
    <s v="10,00"/>
    <x v="0"/>
  </r>
  <r>
    <s v="BONOS SUBORDINADOS"/>
    <x v="12"/>
    <x v="0"/>
    <s v="Financiero"/>
    <s v="Paraguay"/>
    <s v="25/06/2024 09:56:57"/>
    <s v="17/06/2031"/>
    <s v="PYG"/>
    <n v="24424109576"/>
    <n v="15000000001"/>
    <n v="15025626080.84"/>
    <n v="24424109576"/>
    <s v="9,00"/>
    <x v="0"/>
  </r>
  <r>
    <s v="BONOS SUBORDINADOS"/>
    <x v="12"/>
    <x v="0"/>
    <s v="Financiero"/>
    <s v="Paraguay"/>
    <s v="25/06/2024 10:05:43"/>
    <s v="15/06/2032"/>
    <s v="PYG"/>
    <n v="24331616448"/>
    <n v="13999999997"/>
    <n v="14024575119.639999"/>
    <n v="24331616448"/>
    <s v="9,25"/>
    <x v="0"/>
  </r>
  <r>
    <s v="BONOS SUBORDINADOS"/>
    <x v="12"/>
    <x v="0"/>
    <s v="Financiero"/>
    <s v="Paraguay"/>
    <s v="24/07/2025 11:38:38"/>
    <s v="16/05/2028"/>
    <s v="PYG"/>
    <n v="123934246"/>
    <n v="101424659"/>
    <n v="100919122.36"/>
    <n v="123934246"/>
    <s v="8,00"/>
    <x v="0"/>
  </r>
  <r>
    <s v="BONOS SUBORDINADOS"/>
    <x v="12"/>
    <x v="0"/>
    <s v="Financiero"/>
    <s v="Paraguay"/>
    <s v="24/07/2025 11:45:24"/>
    <s v="24/04/2029"/>
    <s v="PYG"/>
    <n v="151685480"/>
    <n v="115306456"/>
    <n v="114018856.36"/>
    <n v="151685480"/>
    <s v="8,67"/>
    <x v="0"/>
  </r>
  <r>
    <s v="BONOS SUBORDINADOS"/>
    <x v="12"/>
    <x v="0"/>
    <s v="Financiero"/>
    <s v="Paraguay"/>
    <s v="28/05/2026 16:29:35"/>
    <s v="19/12/2031"/>
    <s v="PYG"/>
    <n v="195800550"/>
    <n v="122350684"/>
    <n v="120258978.73999999"/>
    <n v="195800550"/>
    <s v="11,00"/>
    <x v="0"/>
  </r>
  <r>
    <s v="BONOS"/>
    <x v="13"/>
    <x v="0"/>
    <s v="Financiero"/>
    <s v="Paraguay"/>
    <s v="17/10/2023 15:32:36"/>
    <s v="06/04/2028"/>
    <s v="PYG"/>
    <n v="5188187670"/>
    <n v="3305763700"/>
    <n v="3394417108.21"/>
    <n v="5188187670"/>
    <s v="12,75"/>
    <x v="0"/>
  </r>
  <r>
    <s v="BONOS"/>
    <x v="13"/>
    <x v="0"/>
    <s v="Financiero"/>
    <s v="Paraguay"/>
    <s v="24/10/2023 12:55:19"/>
    <s v="31/08/2027"/>
    <s v="PYG"/>
    <n v="11510352"/>
    <n v="8118137"/>
    <n v="8067131.9500000002"/>
    <n v="11510352"/>
    <s v="11,00"/>
    <x v="0"/>
  </r>
  <r>
    <s v="BONOS"/>
    <x v="13"/>
    <x v="0"/>
    <s v="Financiero"/>
    <s v="Paraguay"/>
    <s v="07/11/2023 12:40:00"/>
    <s v="06/04/2028"/>
    <s v="PYG"/>
    <n v="4716534252"/>
    <n v="3027246575"/>
    <n v="3085940194.5999999"/>
    <n v="4716534252"/>
    <s v="12,75"/>
    <x v="0"/>
  </r>
  <r>
    <s v="BONOS"/>
    <x v="13"/>
    <x v="0"/>
    <s v="Financiero"/>
    <s v="Paraguay"/>
    <s v="04/01/2024 12:54:39"/>
    <s v="31/08/2027"/>
    <s v="PYG"/>
    <n v="22581925"/>
    <n v="16144658"/>
    <n v="16134228.539999999"/>
    <n v="22581925"/>
    <s v="11,00"/>
    <x v="0"/>
  </r>
  <r>
    <s v="BONOS"/>
    <x v="13"/>
    <x v="0"/>
    <s v="Financiero"/>
    <s v="Paraguay"/>
    <s v="18/03/2024 15:42:18"/>
    <s v="06/04/2028"/>
    <s v="PYG"/>
    <n v="73938736"/>
    <n v="49123394"/>
    <n v="49375086.450000003"/>
    <n v="73938736"/>
    <s v="12,75"/>
    <x v="0"/>
  </r>
  <r>
    <s v="BONOS"/>
    <x v="13"/>
    <x v="0"/>
    <s v="Financiero"/>
    <s v="Paraguay"/>
    <s v="03/07/2024 13:09:13"/>
    <s v="16/03/2027"/>
    <s v="PYG"/>
    <n v="1322239731"/>
    <n v="1004828765"/>
    <n v="1004469030.17"/>
    <n v="1322239731"/>
    <s v="11,75"/>
    <x v="1"/>
  </r>
  <r>
    <s v="BONOS"/>
    <x v="13"/>
    <x v="0"/>
    <s v="Financiero"/>
    <s v="Paraguay"/>
    <s v="03/07/2024 13:09:14"/>
    <s v="16/03/2027"/>
    <s v="PYG"/>
    <n v="1322239731"/>
    <n v="1004828765"/>
    <n v="1004469030.17"/>
    <n v="1322239731"/>
    <s v="11,75"/>
    <x v="0"/>
  </r>
  <r>
    <s v="BONOS"/>
    <x v="13"/>
    <x v="0"/>
    <s v="Financiero"/>
    <s v="Paraguay"/>
    <s v="03/07/2024 13:09:15"/>
    <s v="16/03/2027"/>
    <s v="PYG"/>
    <n v="1322239731"/>
    <n v="1004828765"/>
    <n v="1004469030.17"/>
    <n v="1322239731"/>
    <s v="11,75"/>
    <x v="0"/>
  </r>
  <r>
    <s v="BONOS"/>
    <x v="13"/>
    <x v="0"/>
    <s v="Financiero"/>
    <s v="Paraguay"/>
    <s v="03/07/2024 13:09:16"/>
    <s v="16/03/2027"/>
    <s v="PYG"/>
    <n v="1322239731"/>
    <n v="1004828765"/>
    <n v="1004469030.17"/>
    <n v="1322239731"/>
    <s v="11,75"/>
    <x v="0"/>
  </r>
  <r>
    <s v="BONOS"/>
    <x v="13"/>
    <x v="0"/>
    <s v="Financiero"/>
    <s v="Paraguay"/>
    <s v="03/07/2024 13:09:17"/>
    <s v="16/03/2027"/>
    <s v="PYG"/>
    <n v="1322239731"/>
    <n v="1004828765"/>
    <n v="1004469030.17"/>
    <n v="1322239731"/>
    <s v="11,75"/>
    <x v="0"/>
  </r>
  <r>
    <s v="BONOS"/>
    <x v="13"/>
    <x v="0"/>
    <s v="Financiero"/>
    <s v="Paraguay"/>
    <s v="03/07/2024 13:09:22"/>
    <s v="16/03/2027"/>
    <s v="PYG"/>
    <n v="1322239731"/>
    <n v="1004828765"/>
    <n v="1004469030.17"/>
    <n v="1322239731"/>
    <s v="11,75"/>
    <x v="0"/>
  </r>
  <r>
    <s v="BONOS"/>
    <x v="13"/>
    <x v="0"/>
    <s v="Financiero"/>
    <s v="Paraguay"/>
    <s v="17/07/2024 12:16:40"/>
    <s v="31/08/2027"/>
    <s v="PYG"/>
    <n v="1356520554"/>
    <n v="1012958905"/>
    <n v="1008397819.74"/>
    <n v="1356520554"/>
    <s v="11,00"/>
    <x v="0"/>
  </r>
  <r>
    <s v="BONOS"/>
    <x v="13"/>
    <x v="0"/>
    <s v="Financiero"/>
    <s v="Paraguay"/>
    <s v="17/07/2024 12:16:41"/>
    <s v="31/08/2027"/>
    <s v="PYG"/>
    <n v="1356520554"/>
    <n v="1012958905"/>
    <n v="1008397819.74"/>
    <n v="1356520554"/>
    <s v="11,00"/>
    <x v="0"/>
  </r>
  <r>
    <s v="BONOS"/>
    <x v="13"/>
    <x v="0"/>
    <s v="Financiero"/>
    <s v="Paraguay"/>
    <s v="17/07/2024 12:16:42"/>
    <s v="31/08/2027"/>
    <s v="PYG"/>
    <n v="1356520554"/>
    <n v="1012958905"/>
    <n v="1008397819.74"/>
    <n v="1356520554"/>
    <s v="11,00"/>
    <x v="0"/>
  </r>
  <r>
    <s v="BONOS"/>
    <x v="13"/>
    <x v="0"/>
    <s v="Financiero"/>
    <s v="Paraguay"/>
    <s v="17/07/2024 12:16:43"/>
    <s v="31/08/2027"/>
    <s v="PYG"/>
    <n v="1356520554"/>
    <n v="1012958905"/>
    <n v="1008397819.74"/>
    <n v="1356520554"/>
    <s v="11,00"/>
    <x v="0"/>
  </r>
  <r>
    <s v="BONOS"/>
    <x v="13"/>
    <x v="0"/>
    <s v="Financiero"/>
    <s v="Paraguay"/>
    <s v="17/07/2024 12:16:44"/>
    <s v="31/08/2027"/>
    <s v="PYG"/>
    <n v="1356520554"/>
    <n v="1012958905"/>
    <n v="1008397819.74"/>
    <n v="1356520554"/>
    <s v="11,00"/>
    <x v="0"/>
  </r>
  <r>
    <s v="BONOS"/>
    <x v="13"/>
    <x v="0"/>
    <s v="Financiero"/>
    <s v="Paraguay"/>
    <s v="17/07/2024 12:16:45"/>
    <s v="31/08/2027"/>
    <s v="PYG"/>
    <n v="1356520554"/>
    <n v="1012958905"/>
    <n v="1008397819.74"/>
    <n v="1356520554"/>
    <s v="11,00"/>
    <x v="0"/>
  </r>
  <r>
    <s v="BONOS"/>
    <x v="13"/>
    <x v="0"/>
    <s v="Financiero"/>
    <s v="Paraguay"/>
    <s v="17/07/2024 12:16:46"/>
    <s v="31/08/2027"/>
    <s v="PYG"/>
    <n v="1356520554"/>
    <n v="1012958905"/>
    <n v="1008397819.74"/>
    <n v="1356520554"/>
    <s v="11,00"/>
    <x v="0"/>
  </r>
  <r>
    <s v="BONOS"/>
    <x v="13"/>
    <x v="0"/>
    <s v="Financiero"/>
    <s v="Paraguay"/>
    <s v="17/07/2024 12:16:47"/>
    <s v="31/08/2027"/>
    <s v="PYG"/>
    <n v="1356520554"/>
    <n v="1012958905"/>
    <n v="1008397819.74"/>
    <n v="1356520554"/>
    <s v="11,00"/>
    <x v="0"/>
  </r>
  <r>
    <s v="BONOS"/>
    <x v="13"/>
    <x v="0"/>
    <s v="Financiero"/>
    <s v="Paraguay"/>
    <s v="17/07/2024 12:16:49"/>
    <s v="31/08/2027"/>
    <s v="PYG"/>
    <n v="1356520554"/>
    <n v="1012958905"/>
    <n v="1008397819.74"/>
    <n v="1356520554"/>
    <s v="11,00"/>
    <x v="0"/>
  </r>
  <r>
    <s v="BONOS"/>
    <x v="13"/>
    <x v="0"/>
    <s v="Financiero"/>
    <s v="Paraguay"/>
    <s v="17/09/2024 13:13:27"/>
    <s v="31/08/2027"/>
    <s v="PYG"/>
    <n v="1329095896"/>
    <n v="1004219180"/>
    <n v="1008380408.3"/>
    <n v="1329095896"/>
    <s v="11,00"/>
    <x v="0"/>
  </r>
  <r>
    <s v="BONOS"/>
    <x v="13"/>
    <x v="0"/>
    <s v="Financiero"/>
    <s v="Paraguay"/>
    <s v="27/11/2024 14:10:08"/>
    <s v="23/11/2027"/>
    <s v="PYG"/>
    <n v="27180273968"/>
    <n v="19999999999"/>
    <n v="20224728938.830002"/>
    <n v="27180273968"/>
    <s v="12,00"/>
    <x v="0"/>
  </r>
  <r>
    <s v="BONOS"/>
    <x v="13"/>
    <x v="0"/>
    <s v="Financiero"/>
    <s v="Paraguay"/>
    <s v="17/01/2025 10:50:30"/>
    <s v="31/08/2027"/>
    <s v="PYG"/>
    <n v="846086297"/>
    <n v="658806515"/>
    <n v="655458581.70000005"/>
    <n v="846086297"/>
    <s v="11,00"/>
    <x v="0"/>
  </r>
  <r>
    <s v="BONOS"/>
    <x v="13"/>
    <x v="0"/>
    <s v="Financiero"/>
    <s v="Paraguay"/>
    <s v="22/01/2025 12:25:53"/>
    <s v="08/01/2030"/>
    <s v="PYG"/>
    <n v="774246580"/>
    <n v="493705479"/>
    <n v="505847152.27999997"/>
    <n v="774246580"/>
    <s v="11,40"/>
    <x v="0"/>
  </r>
  <r>
    <s v="BONOS"/>
    <x v="13"/>
    <x v="0"/>
    <s v="Financiero"/>
    <s v="Paraguay"/>
    <s v="22/01/2025 12:25:56"/>
    <s v="08/01/2030"/>
    <s v="PYG"/>
    <n v="774246580"/>
    <n v="493705479"/>
    <n v="505847152.27999997"/>
    <n v="774246580"/>
    <s v="11,40"/>
    <x v="0"/>
  </r>
  <r>
    <s v="BONOS"/>
    <x v="13"/>
    <x v="0"/>
    <s v="Financiero"/>
    <s v="Paraguay"/>
    <s v="08/04/2026 12:47:42"/>
    <s v="08/01/2030"/>
    <s v="PYG"/>
    <n v="21581917808"/>
    <n v="15178137699"/>
    <n v="15151704881.059999"/>
    <n v="21581917808"/>
    <s v="11,45"/>
    <x v="0"/>
  </r>
  <r>
    <s v="BONOS"/>
    <x v="13"/>
    <x v="0"/>
    <s v="Financiero"/>
    <s v="Paraguay"/>
    <s v="09/04/2026 11:45:09"/>
    <s v="08/01/2030"/>
    <s v="PYG"/>
    <n v="21581917808"/>
    <n v="15182658249"/>
    <n v="15151536740.15"/>
    <n v="21581917808"/>
    <s v="11,46"/>
    <x v="0"/>
  </r>
  <r>
    <s v="BONOS"/>
    <x v="13"/>
    <x v="0"/>
    <s v="Financiero"/>
    <s v="Paraguay"/>
    <s v="10/04/2026 11:02:44"/>
    <s v="08/01/2030"/>
    <s v="PYG"/>
    <n v="43163840"/>
    <n v="30374360"/>
    <n v="30302737.800000001"/>
    <n v="43163840"/>
    <s v="11,46"/>
    <x v="0"/>
  </r>
  <r>
    <s v="BONOS"/>
    <x v="13"/>
    <x v="0"/>
    <s v="Financiero"/>
    <s v="Paraguay"/>
    <s v="10/04/2026 11:05:02"/>
    <s v="08/01/2030"/>
    <s v="PYG"/>
    <n v="719397264"/>
    <n v="506239293"/>
    <n v="505045569.83999997"/>
    <n v="719397264"/>
    <s v="11,46"/>
    <x v="0"/>
  </r>
  <r>
    <s v="BONOS"/>
    <x v="13"/>
    <x v="0"/>
    <s v="Financiero"/>
    <s v="Paraguay"/>
    <s v="10/04/2026 11:06:22"/>
    <s v="08/01/2030"/>
    <s v="PYG"/>
    <n v="719397264"/>
    <n v="506239293"/>
    <n v="505045569.83999997"/>
    <n v="719397264"/>
    <s v="11,46"/>
    <x v="0"/>
  </r>
  <r>
    <s v="BONOS"/>
    <x v="13"/>
    <x v="0"/>
    <s v="Financiero"/>
    <s v="Paraguay"/>
    <s v="10/04/2026 11:06:24"/>
    <s v="08/01/2030"/>
    <s v="PYG"/>
    <n v="719397264"/>
    <n v="506239293"/>
    <n v="505045569.83999997"/>
    <n v="719397264"/>
    <s v="11,46"/>
    <x v="0"/>
  </r>
  <r>
    <s v="BONOS"/>
    <x v="13"/>
    <x v="0"/>
    <s v="Financiero"/>
    <s v="Paraguay"/>
    <s v="10/04/2026 11:06:25"/>
    <s v="08/01/2030"/>
    <s v="PYG"/>
    <n v="719397264"/>
    <n v="506239293"/>
    <n v="505045569.83999997"/>
    <n v="719397264"/>
    <s v="11,46"/>
    <x v="0"/>
  </r>
  <r>
    <s v="BONOS"/>
    <x v="13"/>
    <x v="0"/>
    <s v="Financiero"/>
    <s v="Paraguay"/>
    <s v="10/04/2026 11:06:26"/>
    <s v="08/01/2030"/>
    <s v="PYG"/>
    <n v="719397264"/>
    <n v="506239293"/>
    <n v="505045569.83999997"/>
    <n v="719397264"/>
    <s v="11,46"/>
    <x v="0"/>
  </r>
  <r>
    <s v="BONOS"/>
    <x v="13"/>
    <x v="0"/>
    <s v="Financiero"/>
    <s v="Paraguay"/>
    <s v="10/04/2026 11:06:27"/>
    <s v="08/01/2030"/>
    <s v="PYG"/>
    <n v="719397264"/>
    <n v="506239293"/>
    <n v="505045569.83999997"/>
    <n v="719397264"/>
    <s v="11,46"/>
    <x v="1"/>
  </r>
  <r>
    <s v="BONOS"/>
    <x v="14"/>
    <x v="0"/>
    <s v="BURSATIL"/>
    <s v="Paraguay"/>
    <s v="12/11/2024 10:41:50"/>
    <s v="12/11/2026"/>
    <s v="PYG"/>
    <n v="1181000002"/>
    <n v="1000000001"/>
    <n v="1011836881.64"/>
    <n v="1181000002"/>
    <s v="9,05"/>
    <x v="0"/>
  </r>
  <r>
    <s v="BONOS"/>
    <x v="14"/>
    <x v="0"/>
    <s v="BURSATIL"/>
    <s v="Paraguay"/>
    <s v="12/11/2024 10:42:52"/>
    <s v="13/05/2027"/>
    <s v="PYG"/>
    <n v="2459747948"/>
    <n v="1999999999"/>
    <n v="2024065767.77"/>
    <n v="2459747948"/>
    <s v="9,20"/>
    <x v="0"/>
  </r>
  <r>
    <s v="BONOS"/>
    <x v="14"/>
    <x v="0"/>
    <s v="BURSATIL"/>
    <s v="Paraguay"/>
    <s v="12/11/2024 10:43:49"/>
    <s v="12/05/2028"/>
    <s v="PYG"/>
    <n v="2664739726"/>
    <n v="2000000000"/>
    <n v="2024845538.46"/>
    <n v="2664739726"/>
    <s v="9,50"/>
    <x v="0"/>
  </r>
  <r>
    <s v="BONOS"/>
    <x v="15"/>
    <x v="2"/>
    <s v="Financiero"/>
    <s v="Paraguay"/>
    <s v="26/09/2024 10:21:59"/>
    <s v="27/06/2028"/>
    <s v="PYG"/>
    <n v="7020410956"/>
    <n v="5043945203"/>
    <n v="5032462806.1000004"/>
    <n v="7020410956"/>
    <s v="10,75"/>
    <x v="0"/>
  </r>
  <r>
    <s v="BONOS"/>
    <x v="15"/>
    <x v="2"/>
    <s v="Financiero"/>
    <s v="Paraguay"/>
    <s v="26/09/2024 11:41:45"/>
    <s v="27/06/2031"/>
    <s v="PYG"/>
    <n v="52723282538"/>
    <n v="30327862331"/>
    <n v="30294179795.630001"/>
    <n v="52723282538"/>
    <s v="11,25"/>
    <x v="0"/>
  </r>
  <r>
    <s v="BONOS"/>
    <x v="15"/>
    <x v="2"/>
    <s v="Financiero"/>
    <s v="Paraguay"/>
    <s v="09/05/2025 12:34:34"/>
    <s v="05/04/2030"/>
    <s v="PYG"/>
    <n v="15983561640"/>
    <n v="10092054793"/>
    <n v="10266633551.83"/>
    <n v="15983561640"/>
    <s v="12,00"/>
    <x v="0"/>
  </r>
  <r>
    <s v="BONOS"/>
    <x v="15"/>
    <x v="2"/>
    <s v="Financiero"/>
    <s v="Paraguay"/>
    <s v="16/05/2025 11:23:37"/>
    <s v="07/05/2030"/>
    <s v="PYG"/>
    <n v="7352438360"/>
    <n v="4604536985"/>
    <n v="4673652788.8699999"/>
    <n v="7352438360"/>
    <s v="12,00"/>
    <x v="0"/>
  </r>
  <r>
    <s v="BONOS"/>
    <x v="15"/>
    <x v="2"/>
    <s v="Financiero"/>
    <s v="Paraguay"/>
    <s v="04/09/2025 12:35:38"/>
    <s v="10/12/2026"/>
    <s v="PYG"/>
    <n v="37413700"/>
    <n v="32148164"/>
    <n v="32091290.800000001"/>
    <n v="37413700"/>
    <s v="13,00"/>
    <x v="0"/>
  </r>
  <r>
    <s v="BONOS"/>
    <x v="15"/>
    <x v="2"/>
    <s v="Financiero"/>
    <s v="Paraguay"/>
    <s v="04/09/2025 12:39:06"/>
    <s v="28/08/2026"/>
    <s v="PYG"/>
    <n v="233183287"/>
    <n v="207044383"/>
    <n v="205870061.56"/>
    <n v="233183287"/>
    <s v="13,00"/>
    <x v="0"/>
  </r>
  <r>
    <s v="BONOS"/>
    <x v="15"/>
    <x v="2"/>
    <s v="Financiero"/>
    <s v="Paraguay"/>
    <s v="04/09/2025 12:42:43"/>
    <s v="18/08/2026"/>
    <s v="PYG"/>
    <n v="11260824"/>
    <n v="10021368"/>
    <n v="10078071.470000001"/>
    <n v="11260824"/>
    <s v="13,00"/>
    <x v="0"/>
  </r>
  <r>
    <s v="BONOS"/>
    <x v="16"/>
    <x v="0"/>
    <s v="Financiero"/>
    <s v="Paraguay"/>
    <s v="28/12/2021 11:50:17"/>
    <s v="19/12/2028"/>
    <s v="PYG"/>
    <n v="8193726032"/>
    <n v="5000000002"/>
    <n v="5008665440.6700001"/>
    <n v="8193726032"/>
    <s v="9,15"/>
    <x v="0"/>
  </r>
  <r>
    <s v="BONOS"/>
    <x v="16"/>
    <x v="0"/>
    <s v="Financiero"/>
    <s v="Paraguay"/>
    <s v="15/06/2026 15:26:06"/>
    <s v="11/06/2030"/>
    <s v="PYG"/>
    <n v="372583904"/>
    <n v="250335615"/>
    <n v="251579960.16"/>
    <n v="372583904"/>
    <s v="12,25"/>
    <x v="0"/>
  </r>
  <r>
    <s v="BONOS"/>
    <x v="16"/>
    <x v="0"/>
    <s v="Financiero"/>
    <s v="Paraguay"/>
    <s v="15/06/2026 15:36:11"/>
    <s v="11/06/2030"/>
    <s v="PYG"/>
    <n v="372583904"/>
    <n v="250335615"/>
    <n v="251579960.16"/>
    <n v="372583904"/>
    <s v="12,25"/>
    <x v="0"/>
  </r>
  <r>
    <s v="BONOS"/>
    <x v="16"/>
    <x v="0"/>
    <s v="Financiero"/>
    <s v="Paraguay"/>
    <s v="15/06/2026 15:36:12"/>
    <s v="11/06/2030"/>
    <s v="PYG"/>
    <n v="372583904"/>
    <n v="250335615"/>
    <n v="251579960.16"/>
    <n v="372583904"/>
    <s v="12,25"/>
    <x v="0"/>
  </r>
  <r>
    <s v="BONOS"/>
    <x v="16"/>
    <x v="0"/>
    <s v="Financiero"/>
    <s v="Paraguay"/>
    <s v="15/06/2026 15:36:13"/>
    <s v="11/06/2030"/>
    <s v="PYG"/>
    <n v="372583904"/>
    <n v="250335615"/>
    <n v="251579960.16"/>
    <n v="372583904"/>
    <s v="12,25"/>
    <x v="0"/>
  </r>
  <r>
    <s v="BONOS"/>
    <x v="16"/>
    <x v="0"/>
    <s v="Financiero"/>
    <s v="Paraguay"/>
    <s v="15/06/2026 15:36:14"/>
    <s v="11/06/2030"/>
    <s v="PYG"/>
    <n v="372583904"/>
    <n v="250335615"/>
    <n v="251579960.16"/>
    <n v="372583904"/>
    <s v="12,25"/>
    <x v="0"/>
  </r>
  <r>
    <s v="BONOS"/>
    <x v="16"/>
    <x v="0"/>
    <s v="Financiero"/>
    <s v="Paraguay"/>
    <s v="15/06/2026 15:36:15"/>
    <s v="11/06/2030"/>
    <s v="PYG"/>
    <n v="372583904"/>
    <n v="250335615"/>
    <n v="251579960.16"/>
    <n v="372583904"/>
    <s v="12,25"/>
    <x v="0"/>
  </r>
  <r>
    <s v="BONOS"/>
    <x v="16"/>
    <x v="0"/>
    <s v="Financiero"/>
    <s v="Paraguay"/>
    <s v="15/06/2026 15:36:16"/>
    <s v="11/06/2030"/>
    <s v="PYG"/>
    <n v="372583904"/>
    <n v="250335615"/>
    <n v="251579960.16"/>
    <n v="372583904"/>
    <s v="12,25"/>
    <x v="0"/>
  </r>
  <r>
    <s v="BONOS"/>
    <x v="17"/>
    <x v="0"/>
    <s v="Comercial"/>
    <s v="Paraguay"/>
    <s v="29/11/2023 09:21:05"/>
    <s v="02/11/2028"/>
    <s v="PYG"/>
    <n v="15734246580"/>
    <n v="10263013699"/>
    <n v="10277960409.280001"/>
    <n v="15734246580"/>
    <s v="10,97"/>
    <x v="0"/>
  </r>
  <r>
    <s v="BONOS"/>
    <x v="17"/>
    <x v="0"/>
    <s v="Comercial"/>
    <s v="Paraguay"/>
    <s v="08/04/2024 11:26:15"/>
    <s v="02/11/2028"/>
    <s v="PYG"/>
    <n v="6179013708"/>
    <n v="4151216439"/>
    <n v="4111293440.3800001"/>
    <n v="6179013708"/>
    <s v="11,50"/>
    <x v="0"/>
  </r>
  <r>
    <s v="BONOS"/>
    <x v="17"/>
    <x v="0"/>
    <s v="Comercial"/>
    <s v="Paraguay"/>
    <s v="18/06/2025 13:45:16"/>
    <s v="30/09/2026"/>
    <s v="PYG"/>
    <n v="5822738"/>
    <n v="5132345"/>
    <n v="5010074.62"/>
    <n v="5822738"/>
    <s v="10,90"/>
    <x v="0"/>
  </r>
  <r>
    <s v="BONOS"/>
    <x v="17"/>
    <x v="0"/>
    <s v="Comercial"/>
    <s v="Paraguay"/>
    <s v="11/07/2025 12:05:39"/>
    <s v="23/09/2026"/>
    <s v="PYG"/>
    <n v="404815890"/>
    <n v="357716604"/>
    <n v="356639517.51999998"/>
    <n v="404815890"/>
    <s v="11,00"/>
    <x v="0"/>
  </r>
  <r>
    <s v="BONOS"/>
    <x v="17"/>
    <x v="0"/>
    <s v="Comercial"/>
    <s v="Paraguay"/>
    <s v="23/12/2025 13:31:19"/>
    <s v="23/09/2026"/>
    <s v="PYG"/>
    <n v="221939728"/>
    <n v="205782439"/>
    <n v="200471500.62"/>
    <n v="221939728"/>
    <s v="10,75"/>
    <x v="0"/>
  </r>
  <r>
    <s v="BONOS"/>
    <x v="17"/>
    <x v="0"/>
    <s v="Comercial"/>
    <s v="Paraguay"/>
    <s v="03/06/2026 15:24:29"/>
    <s v="04/11/2027"/>
    <s v="PYG"/>
    <n v="5833958906"/>
    <n v="5041239726"/>
    <n v="5082397086.2600002"/>
    <n v="5833958906"/>
    <s v="11,14"/>
    <x v="0"/>
  </r>
  <r>
    <s v="BONOS"/>
    <x v="18"/>
    <x v="0"/>
    <s v="Financiero"/>
    <s v="Paraguay"/>
    <s v="14/11/2024 11:11:54"/>
    <s v="21/06/2029"/>
    <s v="PYG"/>
    <n v="162801375"/>
    <n v="106165069"/>
    <n v="103228906.58"/>
    <n v="162801375"/>
    <s v="12,00"/>
    <x v="0"/>
  </r>
  <r>
    <s v="BONOS"/>
    <x v="18"/>
    <x v="0"/>
    <s v="Financiero"/>
    <s v="Paraguay"/>
    <s v="23/03/2026 14:00:16"/>
    <s v="23/11/2028"/>
    <s v="PYG"/>
    <n v="1303545112"/>
    <n v="998805824"/>
    <n v="1001283799.4400001"/>
    <n v="1303545112"/>
    <s v="11,50"/>
    <x v="0"/>
  </r>
  <r>
    <s v="BONOS"/>
    <x v="18"/>
    <x v="0"/>
    <s v="Financiero"/>
    <s v="Paraguay"/>
    <s v="23/03/2026 14:01:17"/>
    <s v="23/11/2028"/>
    <s v="PYG"/>
    <n v="1315383563"/>
    <n v="1007876712"/>
    <n v="1010377193.33"/>
    <n v="1315383563"/>
    <s v="11,50"/>
    <x v="0"/>
  </r>
  <r>
    <s v="BONOS"/>
    <x v="18"/>
    <x v="0"/>
    <s v="Financiero"/>
    <s v="Paraguay"/>
    <s v="23/03/2026 14:07:08"/>
    <s v="23/11/2028"/>
    <s v="PYG"/>
    <n v="1315383563"/>
    <n v="1007876712"/>
    <n v="1010377193.33"/>
    <n v="1315383563"/>
    <s v="11,50"/>
    <x v="0"/>
  </r>
  <r>
    <s v="BONOS"/>
    <x v="18"/>
    <x v="0"/>
    <s v="Financiero"/>
    <s v="Paraguay"/>
    <s v="23/03/2026 14:07:10"/>
    <s v="23/11/2028"/>
    <s v="PYG"/>
    <n v="1315383563"/>
    <n v="1007876712"/>
    <n v="1010377193.33"/>
    <n v="1315383563"/>
    <s v="11,50"/>
    <x v="0"/>
  </r>
  <r>
    <s v="BONOS"/>
    <x v="18"/>
    <x v="0"/>
    <s v="Financiero"/>
    <s v="Paraguay"/>
    <s v="23/03/2026 14:07:11"/>
    <s v="23/11/2028"/>
    <s v="PYG"/>
    <n v="1315383563"/>
    <n v="1007876712"/>
    <n v="1010377193.33"/>
    <n v="1315383563"/>
    <s v="11,50"/>
    <x v="0"/>
  </r>
  <r>
    <s v="BONOS"/>
    <x v="18"/>
    <x v="0"/>
    <s v="Financiero"/>
    <s v="Paraguay"/>
    <s v="03/06/2026 15:53:37"/>
    <s v="19/05/2027"/>
    <s v="PYG"/>
    <n v="14320595068"/>
    <n v="12848869040"/>
    <n v="12961685215.02"/>
    <n v="14320595068"/>
    <s v="11,99"/>
    <x v="0"/>
  </r>
  <r>
    <s v="BONOS"/>
    <x v="18"/>
    <x v="0"/>
    <s v="Financiero"/>
    <s v="Paraguay"/>
    <s v="04/06/2026 10:48:51"/>
    <s v="21/06/2029"/>
    <s v="PYG"/>
    <n v="3521258526"/>
    <n v="2525718137"/>
    <n v="2467761381.3000002"/>
    <n v="3521258526"/>
    <s v="13,25"/>
    <x v="0"/>
  </r>
  <r>
    <s v="BONOS"/>
    <x v="19"/>
    <x v="0"/>
    <s v="Financiero"/>
    <s v="Paraguay"/>
    <s v="29/10/2020 08:51:43"/>
    <s v="27/10/2026"/>
    <s v="PYG"/>
    <n v="1756000007"/>
    <n v="1000345206"/>
    <n v="1021988029.22"/>
    <n v="1756000007"/>
    <s v="12,60"/>
    <x v="0"/>
  </r>
  <r>
    <s v="BONOS"/>
    <x v="19"/>
    <x v="0"/>
    <s v="Financiero"/>
    <s v="Paraguay"/>
    <s v="29/04/2021 11:45:55"/>
    <s v="29/07/2026"/>
    <s v="PYG"/>
    <n v="3087175339"/>
    <n v="2000000000"/>
    <n v="2035019313.74"/>
    <n v="3087175339"/>
    <s v="10,35"/>
    <x v="0"/>
  </r>
  <r>
    <s v="BONOS"/>
    <x v="19"/>
    <x v="0"/>
    <s v="Financiero"/>
    <s v="Paraguay"/>
    <s v="05/07/2021 17:21:59"/>
    <s v="03/11/2026"/>
    <s v="PYG"/>
    <n v="3040178082"/>
    <n v="2000000001"/>
    <n v="2037210694.1800001"/>
    <n v="3040178082"/>
    <s v="9,75"/>
    <x v="0"/>
  </r>
  <r>
    <s v="BONOS"/>
    <x v="19"/>
    <x v="0"/>
    <s v="Financiero"/>
    <s v="Paraguay"/>
    <s v="05/07/2021 17:22:50"/>
    <s v="04/02/2027"/>
    <s v="PYG"/>
    <n v="3101041097"/>
    <n v="1999999999"/>
    <n v="2037540266.9300001"/>
    <n v="3101041097"/>
    <s v="9,85"/>
    <x v="0"/>
  </r>
  <r>
    <s v="BONOS"/>
    <x v="19"/>
    <x v="0"/>
    <s v="Financiero"/>
    <s v="Paraguay"/>
    <s v="20/02/2023 11:48:32"/>
    <s v="20/05/2030"/>
    <s v="PYG"/>
    <n v="3761583569"/>
    <n v="2000000001"/>
    <n v="2021839498.7"/>
    <n v="3761583569"/>
    <s v="12,15"/>
    <x v="0"/>
  </r>
  <r>
    <s v="BONOS"/>
    <x v="19"/>
    <x v="0"/>
    <s v="Financiero"/>
    <s v="Paraguay"/>
    <s v="21/02/2023 13:50:20"/>
    <s v="19/10/2029"/>
    <s v="PYG"/>
    <n v="2249863008"/>
    <n v="1250410958"/>
    <n v="1272862137.5699999"/>
    <n v="2249863008"/>
    <s v="12,00"/>
    <x v="0"/>
  </r>
  <r>
    <s v="BONOS"/>
    <x v="19"/>
    <x v="0"/>
    <s v="Financiero"/>
    <s v="Paraguay"/>
    <s v="23/06/2023 15:33:19"/>
    <s v="20/02/2030"/>
    <s v="PYG"/>
    <n v="144753980"/>
    <n v="80736437"/>
    <n v="80866454.859999999"/>
    <n v="144753980"/>
    <s v="12,00"/>
    <x v="0"/>
  </r>
  <r>
    <s v="BONOS"/>
    <x v="19"/>
    <x v="0"/>
    <s v="Financiero"/>
    <s v="Paraguay"/>
    <s v="28/08/2023 16:20:42"/>
    <s v="28/02/2028"/>
    <s v="PYG"/>
    <n v="1950758730"/>
    <n v="1310053769"/>
    <n v="1285058707.7"/>
    <n v="1950758730"/>
    <s v="11,15"/>
    <x v="0"/>
  </r>
  <r>
    <s v="BONOS"/>
    <x v="19"/>
    <x v="0"/>
    <s v="Financiero"/>
    <s v="Paraguay"/>
    <s v="20/09/2023 09:53:06"/>
    <s v="21/08/2028"/>
    <s v="PYG"/>
    <n v="3073276715"/>
    <n v="1999999999"/>
    <n v="2015966184.5"/>
    <n v="3073276715"/>
    <s v="10,90"/>
    <x v="0"/>
  </r>
  <r>
    <s v="BONOS"/>
    <x v="19"/>
    <x v="0"/>
    <s v="Financiero"/>
    <s v="Paraguay"/>
    <s v="20/09/2023 11:05:48"/>
    <s v="19/05/2028"/>
    <s v="PYG"/>
    <n v="299847118"/>
    <n v="200000001"/>
    <n v="201569328.91"/>
    <n v="299847118"/>
    <s v="10,70"/>
    <x v="0"/>
  </r>
  <r>
    <s v="BONOS"/>
    <x v="19"/>
    <x v="0"/>
    <s v="Financiero"/>
    <s v="Paraguay"/>
    <s v="28/11/2023 15:53:29"/>
    <s v="06/02/2029"/>
    <s v="PYG"/>
    <n v="16252696"/>
    <n v="10197891"/>
    <n v="10258258.09"/>
    <n v="16252696"/>
    <s v="11,64"/>
    <x v="0"/>
  </r>
  <r>
    <s v="BONOS"/>
    <x v="19"/>
    <x v="0"/>
    <s v="Financiero"/>
    <s v="Paraguay"/>
    <s v="08/04/2024 11:53:07"/>
    <s v="20/03/2028"/>
    <s v="PYG"/>
    <n v="2642342332"/>
    <n v="1860304247"/>
    <n v="1855944476.21"/>
    <n v="2642342332"/>
    <s v="10,70"/>
    <x v="0"/>
  </r>
  <r>
    <s v="BONOS"/>
    <x v="19"/>
    <x v="0"/>
    <s v="Financiero"/>
    <s v="Paraguay"/>
    <s v="21/05/2024 11:09:56"/>
    <s v="20/11/2029"/>
    <s v="PYG"/>
    <n v="3122838354"/>
    <n v="1999999999"/>
    <n v="2017786290.6500001"/>
    <n v="3122838354"/>
    <s v="10,20"/>
    <x v="0"/>
  </r>
  <r>
    <s v="BONOS"/>
    <x v="19"/>
    <x v="0"/>
    <s v="Financiero"/>
    <s v="Paraguay"/>
    <s v="21/05/2024 11:14:33"/>
    <s v="20/03/2030"/>
    <s v="PYG"/>
    <n v="3195739729"/>
    <n v="2000000001"/>
    <n v="2017807782.8900001"/>
    <n v="3195739729"/>
    <s v="10,25"/>
    <x v="0"/>
  </r>
  <r>
    <s v="BONOS"/>
    <x v="19"/>
    <x v="0"/>
    <s v="Financiero"/>
    <s v="Paraguay"/>
    <s v="12/08/2024 13:33:07"/>
    <s v="20/02/2031"/>
    <s v="PYG"/>
    <n v="3279638349"/>
    <n v="2000000001"/>
    <n v="2026144204.71"/>
    <n v="3279638349"/>
    <s v="9,80"/>
    <x v="0"/>
  </r>
  <r>
    <s v="BONOS"/>
    <x v="19"/>
    <x v="0"/>
    <s v="Financiero"/>
    <s v="Paraguay"/>
    <s v="12/08/2024 13:37:52"/>
    <s v="20/11/2030"/>
    <s v="PYG"/>
    <n v="3218937529"/>
    <n v="1999999999"/>
    <n v="2025906256.5899999"/>
    <n v="3218937529"/>
    <s v="9,71"/>
    <x v="0"/>
  </r>
  <r>
    <s v="BONOS"/>
    <x v="19"/>
    <x v="0"/>
    <s v="Financiero"/>
    <s v="Paraguay"/>
    <s v="12/08/2024 13:40:49"/>
    <s v="22/10/2030"/>
    <s v="PYG"/>
    <n v="3202268488"/>
    <n v="2000000000"/>
    <n v="2025928020.5599999"/>
    <n v="3202268488"/>
    <s v="9,70"/>
    <x v="0"/>
  </r>
  <r>
    <s v="BONOS"/>
    <x v="19"/>
    <x v="0"/>
    <s v="Financiero"/>
    <s v="Paraguay"/>
    <s v="12/08/2024 13:43:03"/>
    <s v="20/08/2030"/>
    <s v="PYG"/>
    <n v="3162758901"/>
    <n v="2000000002"/>
    <n v="2025747156.3099999"/>
    <n v="3162758901"/>
    <s v="9,65"/>
    <x v="0"/>
  </r>
  <r>
    <s v="BONOS"/>
    <x v="19"/>
    <x v="0"/>
    <s v="Financiero"/>
    <s v="Paraguay"/>
    <s v="09/01/2025 09:22:49"/>
    <s v="20/11/2031"/>
    <s v="PYG"/>
    <n v="3352553413"/>
    <n v="2000000001"/>
    <n v="2044253221.6199999"/>
    <n v="3352553413"/>
    <s v="9,85"/>
    <x v="0"/>
  </r>
  <r>
    <s v="BONOS"/>
    <x v="19"/>
    <x v="0"/>
    <s v="Financiero"/>
    <s v="Paraguay"/>
    <s v="09/01/2025 09:26:40"/>
    <s v="20/02/2032"/>
    <s v="PYG"/>
    <n v="3409326034"/>
    <n v="2000000001"/>
    <n v="2044475547.55"/>
    <n v="3409326034"/>
    <s v="9,90"/>
    <x v="0"/>
  </r>
  <r>
    <s v="BONOS"/>
    <x v="19"/>
    <x v="0"/>
    <s v="Financiero"/>
    <s v="Paraguay"/>
    <s v="10/01/2025 11:41:08"/>
    <s v="21/07/2031"/>
    <s v="PYG"/>
    <n v="3107966130"/>
    <n v="1895508795"/>
    <n v="1936654533.3199999"/>
    <n v="3107966130"/>
    <s v="9,80"/>
    <x v="0"/>
  </r>
  <r>
    <s v="BONOS"/>
    <x v="19"/>
    <x v="0"/>
    <s v="Financiero"/>
    <s v="Paraguay"/>
    <s v="03/07/2025 10:07:53"/>
    <s v="04/12/2028"/>
    <s v="PYG"/>
    <n v="2623786301"/>
    <n v="2000498631"/>
    <n v="2041924119.6099999"/>
    <n v="2623786301"/>
    <s v="9,10"/>
    <x v="0"/>
  </r>
  <r>
    <s v="BONOS"/>
    <x v="19"/>
    <x v="0"/>
    <s v="Financiero"/>
    <s v="Paraguay"/>
    <s v="03/07/2025 10:12:29"/>
    <s v="04/12/2029"/>
    <s v="PYG"/>
    <n v="2827923292"/>
    <n v="2000512327"/>
    <n v="2043069195.27"/>
    <n v="2827923292"/>
    <s v="9,35"/>
    <x v="0"/>
  </r>
  <r>
    <s v="BONOS"/>
    <x v="19"/>
    <x v="0"/>
    <s v="Financiero"/>
    <s v="Paraguay"/>
    <s v="03/07/2025 10:15:37"/>
    <s v="02/12/2030"/>
    <s v="PYG"/>
    <n v="3041008225"/>
    <n v="2000526027"/>
    <n v="2044218163.6800001"/>
    <n v="3041008225"/>
    <s v="9,60"/>
    <x v="0"/>
  </r>
  <r>
    <s v="BONOS"/>
    <x v="19"/>
    <x v="0"/>
    <s v="Financiero"/>
    <s v="Paraguay"/>
    <s v="03/07/2025 10:26:26"/>
    <s v="04/03/2031"/>
    <s v="PYG"/>
    <n v="3095076711"/>
    <n v="2000528768"/>
    <n v="2044446910.9300001"/>
    <n v="3095076711"/>
    <s v="9,65"/>
    <x v="0"/>
  </r>
  <r>
    <s v="BONOS"/>
    <x v="19"/>
    <x v="0"/>
    <s v="Financiero"/>
    <s v="Paraguay"/>
    <s v="03/07/2025 10:29:39"/>
    <s v="04/08/2031"/>
    <s v="PYG"/>
    <n v="3028756162"/>
    <n v="1900507535"/>
    <n v="1942685048.9300001"/>
    <n v="3028756162"/>
    <s v="9,75"/>
    <x v="0"/>
  </r>
  <r>
    <s v="BONOS"/>
    <x v="19"/>
    <x v="0"/>
    <s v="Financiero"/>
    <s v="Paraguay"/>
    <s v="09/12/2025 16:48:22"/>
    <s v="06/09/2027"/>
    <s v="PYG"/>
    <n v="168370822"/>
    <n v="146171729"/>
    <n v="146726804.16999999"/>
    <n v="168370822"/>
    <s v="8,75"/>
    <x v="0"/>
  </r>
  <r>
    <s v="BONOS"/>
    <x v="19"/>
    <x v="0"/>
    <s v="Financiero"/>
    <s v="Paraguay"/>
    <s v="09/12/2025 16:54:18"/>
    <s v="07/06/2027"/>
    <s v="PYG"/>
    <n v="1701575341"/>
    <n v="1500042677"/>
    <n v="1509185177.05"/>
    <n v="1701575341"/>
    <s v="9,00"/>
    <x v="0"/>
  </r>
  <r>
    <s v="BONOS"/>
    <x v="19"/>
    <x v="0"/>
    <s v="Financiero"/>
    <s v="Paraguay"/>
    <s v="08/01/2026 09:54:56"/>
    <s v="03/03/2032"/>
    <s v="PYG"/>
    <n v="3439901370"/>
    <n v="1999999997"/>
    <n v="2004942965.0899999"/>
    <n v="3439901370"/>
    <s v="11,70"/>
    <x v="0"/>
  </r>
  <r>
    <s v="BONOS"/>
    <x v="20"/>
    <x v="0"/>
    <s v="Financiero"/>
    <s v="Paraguay"/>
    <s v="09/01/2024 16:47:25"/>
    <s v="14/12/2027"/>
    <s v="PYG"/>
    <n v="2815200003"/>
    <n v="2082760273"/>
    <n v="2079078562.03"/>
    <n v="2815200003"/>
    <s v="9,00"/>
    <x v="0"/>
  </r>
  <r>
    <s v="BONOS"/>
    <x v="20"/>
    <x v="0"/>
    <s v="Financiero"/>
    <s v="Paraguay"/>
    <s v="11/01/2024 12:20:43"/>
    <s v="14/12/2027"/>
    <s v="PYG"/>
    <n v="1359999998"/>
    <n v="1006657535"/>
    <n v="1004389021.52"/>
    <n v="1359999998"/>
    <s v="9,00"/>
    <x v="0"/>
  </r>
  <r>
    <s v="BONOS"/>
    <x v="21"/>
    <x v="0"/>
    <s v="Financiero"/>
    <s v="Paraguay"/>
    <s v="26/06/2026 14:41:55"/>
    <s v="17/04/2029"/>
    <s v="PYG"/>
    <n v="874396107"/>
    <n v="655047807"/>
    <n v="655905743.75999999"/>
    <n v="874396107"/>
    <s v="12,00"/>
    <x v="0"/>
  </r>
  <r>
    <s v="BONOS"/>
    <x v="21"/>
    <x v="0"/>
    <s v="Financiero"/>
    <s v="Paraguay"/>
    <s v="26/06/2026 14:48:07"/>
    <s v="16/07/2029"/>
    <s v="PYG"/>
    <n v="1343053435"/>
    <n v="1008689358"/>
    <n v="1009889201.0700001"/>
    <n v="1343053435"/>
    <s v="10,90"/>
    <x v="0"/>
  </r>
  <r>
    <s v="BONOS"/>
    <x v="22"/>
    <x v="0"/>
    <s v="Financiero"/>
    <s v="Paraguay"/>
    <s v="26/03/2026 11:32:38"/>
    <s v="17/01/2031"/>
    <s v="PYG"/>
    <n v="6274356166"/>
    <n v="4540438356"/>
    <n v="4635072246.4499998"/>
    <n v="6274356166"/>
    <s v="8,00"/>
    <x v="0"/>
  </r>
  <r>
    <s v="BONOS"/>
    <x v="23"/>
    <x v="0"/>
    <s v="Comercial"/>
    <s v="Paraguay"/>
    <s v="11/07/2025 11:39:21"/>
    <s v="02/07/2032"/>
    <s v="PYG"/>
    <n v="866924656"/>
    <n v="500431505"/>
    <n v="512074312.95999998"/>
    <n v="866924656"/>
    <s v="10,50"/>
    <x v="0"/>
  </r>
  <r>
    <s v="BONOS"/>
    <x v="23"/>
    <x v="0"/>
    <s v="Comercial"/>
    <s v="Paraguay"/>
    <s v="11/07/2025 11:39:22"/>
    <s v="02/07/2032"/>
    <s v="PYG"/>
    <n v="866924656"/>
    <n v="500431505"/>
    <n v="512074312.95999998"/>
    <n v="866924656"/>
    <s v="10,50"/>
    <x v="0"/>
  </r>
  <r>
    <s v="BONOS"/>
    <x v="23"/>
    <x v="0"/>
    <s v="Comercial"/>
    <s v="Paraguay"/>
    <s v="11/07/2025 11:39:23"/>
    <s v="02/07/2032"/>
    <s v="PYG"/>
    <n v="866924656"/>
    <n v="500431505"/>
    <n v="512074312.95999998"/>
    <n v="866924656"/>
    <s v="10,50"/>
    <x v="0"/>
  </r>
  <r>
    <s v="BONOS"/>
    <x v="23"/>
    <x v="0"/>
    <s v="Comercial"/>
    <s v="Paraguay"/>
    <s v="11/07/2025 11:39:24"/>
    <s v="02/07/2032"/>
    <s v="PYG"/>
    <n v="866924656"/>
    <n v="500431505"/>
    <n v="512074312.95999998"/>
    <n v="866924656"/>
    <s v="10,50"/>
    <x v="0"/>
  </r>
  <r>
    <s v="BONOS"/>
    <x v="23"/>
    <x v="0"/>
    <s v="Comercial"/>
    <s v="Paraguay"/>
    <s v="11/07/2025 11:39:25"/>
    <s v="02/07/2032"/>
    <s v="PYG"/>
    <n v="866924656"/>
    <n v="500431505"/>
    <n v="512074312.95999998"/>
    <n v="866924656"/>
    <s v="10,50"/>
    <x v="0"/>
  </r>
  <r>
    <s v="BONOS"/>
    <x v="23"/>
    <x v="0"/>
    <s v="Comercial"/>
    <s v="Paraguay"/>
    <s v="11/07/2025 11:39:26"/>
    <s v="02/07/2032"/>
    <s v="PYG"/>
    <n v="866924656"/>
    <n v="500431505"/>
    <n v="512074312.95999998"/>
    <n v="866924656"/>
    <s v="10,50"/>
    <x v="0"/>
  </r>
  <r>
    <s v="BONOS"/>
    <x v="23"/>
    <x v="0"/>
    <s v="Comercial"/>
    <s v="Paraguay"/>
    <s v="10/09/2025 11:52:24"/>
    <s v="28/06/2035"/>
    <s v="PYG"/>
    <n v="6367602753"/>
    <n v="3059178077"/>
    <n v="3077817786.8299999"/>
    <n v="6367602753"/>
    <s v="11,25"/>
    <x v="0"/>
  </r>
  <r>
    <s v="BONOS"/>
    <x v="24"/>
    <x v="0"/>
    <s v="Financiero"/>
    <s v="Paraguay"/>
    <s v="21/03/2022 11:54:19"/>
    <s v="11/09/2028"/>
    <s v="PYG"/>
    <n v="30525685488"/>
    <n v="19200000000"/>
    <n v="19271131777.060001"/>
    <n v="30525685488"/>
    <s v="9,10"/>
    <x v="0"/>
  </r>
  <r>
    <s v="BONOS"/>
    <x v="24"/>
    <x v="0"/>
    <s v="Financiero"/>
    <s v="Paraguay"/>
    <s v="15/10/2024 09:49:10"/>
    <s v="10/09/2029"/>
    <s v="PYG"/>
    <n v="14662191780"/>
    <n v="10074287670"/>
    <n v="10038464784.040001"/>
    <n v="14662191780"/>
    <s v="9,35"/>
    <x v="0"/>
  </r>
  <r>
    <s v="BONOS"/>
    <x v="24"/>
    <x v="0"/>
    <s v="Financiero"/>
    <s v="Paraguay"/>
    <s v="21/10/2024 10:32:30"/>
    <s v="10/09/2029"/>
    <s v="PYG"/>
    <n v="14662191780"/>
    <n v="10089657534"/>
    <n v="10038503030.799999"/>
    <n v="14662191780"/>
    <s v="9,35"/>
    <x v="0"/>
  </r>
  <r>
    <s v="ACCIONES PREFERIDAS"/>
    <x v="25"/>
    <x v="0"/>
    <s v="Financiero"/>
    <s v="Paraguay"/>
    <s v="09/08/2024 17:39:44"/>
    <s v="07/08/2029"/>
    <s v="PYG"/>
    <n v="4108235616"/>
    <n v="2499999998"/>
    <n v="2803257774.79"/>
    <n v="4108235616"/>
    <s v="14,00"/>
    <x v="0"/>
  </r>
  <r>
    <s v="ACCIONES PREFERIDAS"/>
    <x v="25"/>
    <x v="0"/>
    <s v="Financiero"/>
    <s v="Paraguay"/>
    <s v="05/09/2024 10:29:40"/>
    <s v="07/12/2029"/>
    <s v="PYG"/>
    <n v="4192043837"/>
    <n v="2499999998"/>
    <n v="2802541065.23"/>
    <n v="4192043837"/>
    <s v="14,00"/>
    <x v="0"/>
  </r>
  <r>
    <s v="ACCIONES PREFERIDAS"/>
    <x v="25"/>
    <x v="0"/>
    <s v="Financiero"/>
    <s v="Paraguay"/>
    <s v="23/09/2024 16:17:07"/>
    <s v="05/04/2030"/>
    <s v="PYG"/>
    <n v="4281145207"/>
    <n v="2500000001"/>
    <n v="2801759839.73"/>
    <n v="4281145207"/>
    <s v="14,00"/>
    <x v="0"/>
  </r>
  <r>
    <s v="ACCIONES PREFERIDAS"/>
    <x v="25"/>
    <x v="0"/>
    <s v="Financiero"/>
    <s v="Paraguay"/>
    <s v="07/10/2024 09:12:52"/>
    <s v="09/08/2030"/>
    <s v="PYG"/>
    <n v="4379950684"/>
    <n v="2500000001"/>
    <n v="2801836533.79"/>
    <n v="4379950684"/>
    <s v="14,00"/>
    <x v="0"/>
  </r>
  <r>
    <s v="ACCIONES PREFERIDAS"/>
    <x v="25"/>
    <x v="0"/>
    <s v="Financiero"/>
    <s v="Paraguay"/>
    <s v="11/11/2024 09:25:07"/>
    <s v="11/12/2030"/>
    <s v="PYG"/>
    <n v="4458465752"/>
    <n v="2500000001"/>
    <n v="2801874663.4899998"/>
    <n v="4458465752"/>
    <s v="14,00"/>
    <x v="0"/>
  </r>
  <r>
    <s v="ACCIONES PREFERIDAS"/>
    <x v="25"/>
    <x v="0"/>
    <s v="Financiero"/>
    <s v="Paraguay"/>
    <s v="25/11/2024 09:51:51"/>
    <s v="11/06/2031"/>
    <s v="PYG"/>
    <n v="4606673972"/>
    <n v="2499999999"/>
    <n v="2802319964.4699998"/>
    <n v="4606673972"/>
    <s v="14,00"/>
    <x v="0"/>
  </r>
  <r>
    <s v="ACCIONES PREFERIDAS"/>
    <x v="25"/>
    <x v="0"/>
    <s v="Financiero"/>
    <s v="Paraguay"/>
    <s v="24/03/2025 09:02:30"/>
    <s v="10/10/2031"/>
    <s v="PYG"/>
    <n v="4608438358"/>
    <n v="2500000003"/>
    <n v="2764270022.1799998"/>
    <n v="4608438358"/>
    <s v="14,00"/>
    <x v="0"/>
  </r>
  <r>
    <s v="ACCIONES PREFERIDAS"/>
    <x v="25"/>
    <x v="0"/>
    <s v="Financiero"/>
    <s v="Paraguay"/>
    <s v="27/05/2025 09:09:28"/>
    <s v="13/02/2032"/>
    <s v="PYG"/>
    <n v="4664016438"/>
    <n v="2499999999"/>
    <n v="2735380312.0900002"/>
    <n v="4664016438"/>
    <s v="14,00"/>
    <x v="0"/>
  </r>
  <r>
    <s v="ACCIONES PREFERIDAS"/>
    <x v="25"/>
    <x v="0"/>
    <s v="Financiero"/>
    <s v="Paraguay"/>
    <s v="28/07/2025 09:19:55"/>
    <s v="18/06/2032"/>
    <s v="PYG"/>
    <n v="4719594519"/>
    <n v="2499999999"/>
    <n v="2709288854.0700002"/>
    <n v="4719594519"/>
    <s v="14,00"/>
    <x v="0"/>
  </r>
  <r>
    <s v="ACCIONES PREFERIDAS"/>
    <x v="25"/>
    <x v="0"/>
    <s v="Financiero"/>
    <s v="Paraguay"/>
    <s v="22/09/2025 10:14:41"/>
    <s v="15/10/2032"/>
    <s v="PYG"/>
    <n v="4775172605"/>
    <n v="2500000001"/>
    <n v="2685317475.5"/>
    <n v="4775172605"/>
    <s v="14,00"/>
    <x v="0"/>
  </r>
  <r>
    <s v="BONOS SUBORDINADOS"/>
    <x v="26"/>
    <x v="0"/>
    <s v="Financiero"/>
    <s v="Paraguay"/>
    <s v="26/03/2026 11:43:07"/>
    <s v="05/05/2031"/>
    <s v="PYG"/>
    <n v="2968589048"/>
    <n v="2022808218"/>
    <n v="2025338318.95"/>
    <n v="2968589048"/>
    <s v="9,25"/>
    <x v="0"/>
  </r>
  <r>
    <s v="BONOS"/>
    <x v="27"/>
    <x v="0"/>
    <s v="Financiero"/>
    <s v="Paraguay"/>
    <s v="21/04/2026 11:49:03"/>
    <s v="30/09/2031"/>
    <s v="PYG"/>
    <n v="501546916"/>
    <n v="330013343"/>
    <n v="329208505.33999997"/>
    <n v="501546916"/>
    <s v="9,25"/>
    <x v="0"/>
  </r>
  <r>
    <s v="BONOS"/>
    <x v="27"/>
    <x v="0"/>
    <s v="Financiero"/>
    <s v="Paraguay"/>
    <s v="22/04/2026 12:23:31"/>
    <s v="30/09/2031"/>
    <s v="PYG"/>
    <n v="14128082201"/>
    <n v="9298205475"/>
    <n v="9273194012.1000004"/>
    <n v="14128082201"/>
    <s v="9,25"/>
    <x v="0"/>
  </r>
  <r>
    <s v="BONOS"/>
    <x v="27"/>
    <x v="0"/>
    <s v="Financiero"/>
    <s v="Paraguay"/>
    <s v="24/04/2026 08:58:15"/>
    <s v="30/09/2031"/>
    <s v="PYG"/>
    <n v="15676520000"/>
    <n v="10321848803"/>
    <n v="10288900797.219999"/>
    <n v="15676520000"/>
    <s v="9,25"/>
    <x v="0"/>
  </r>
  <r>
    <s v="BONOS"/>
    <x v="27"/>
    <x v="0"/>
    <s v="Financiero"/>
    <s v="Paraguay"/>
    <s v="28/04/2026 09:22:19"/>
    <s v="30/12/2032"/>
    <s v="PYG"/>
    <n v="18442739727"/>
    <n v="11244397261"/>
    <n v="10805958159.68"/>
    <n v="18442739727"/>
    <s v="10,27"/>
    <x v="0"/>
  </r>
  <r>
    <s v="BONOS"/>
    <x v="27"/>
    <x v="0"/>
    <s v="Financiero"/>
    <s v="Paraguay"/>
    <s v="29/04/2026 09:30:37"/>
    <s v="30/12/2032"/>
    <s v="PYG"/>
    <n v="12909917809"/>
    <n v="7873379454"/>
    <n v="7564309087.3299999"/>
    <n v="12909917809"/>
    <s v="10,27"/>
    <x v="0"/>
  </r>
  <r>
    <s v="BONOS"/>
    <x v="27"/>
    <x v="0"/>
    <s v="Financiero"/>
    <s v="Paraguay"/>
    <s v="05/05/2026 09:51:41"/>
    <s v="30/12/2032"/>
    <s v="PYG"/>
    <n v="18442739727"/>
    <n v="11267410960"/>
    <n v="10807327036.91"/>
    <n v="18442739727"/>
    <s v="10,27"/>
    <x v="0"/>
  </r>
  <r>
    <s v="BONOS"/>
    <x v="27"/>
    <x v="0"/>
    <s v="Financiero"/>
    <s v="Paraguay"/>
    <s v="05/05/2026 10:42:25"/>
    <s v="30/09/2030"/>
    <s v="PYG"/>
    <n v="7990801639"/>
    <n v="5769794473"/>
    <n v="5751456876.0600004"/>
    <n v="7990801639"/>
    <s v="9,00"/>
    <x v="0"/>
  </r>
  <r>
    <s v="BONOS"/>
    <x v="27"/>
    <x v="0"/>
    <s v="Financiero"/>
    <s v="Paraguay"/>
    <s v="12/05/2026 10:38:45"/>
    <s v="30/12/2032"/>
    <s v="PYG"/>
    <n v="18442739727"/>
    <n v="11290424659"/>
    <n v="10808661036.129999"/>
    <n v="18442739727"/>
    <s v="10,27"/>
    <x v="0"/>
  </r>
  <r>
    <s v="BONOS"/>
    <x v="27"/>
    <x v="0"/>
    <s v="Financiero"/>
    <s v="Paraguay"/>
    <s v="26/05/2026 14:47:42"/>
    <s v="30/09/2031"/>
    <s v="PYG"/>
    <n v="7033219181"/>
    <n v="4658016749"/>
    <n v="4636454070.6700001"/>
    <n v="7033219181"/>
    <s v="9,25"/>
    <x v="0"/>
  </r>
  <r>
    <s v="BONOS"/>
    <x v="27"/>
    <x v="0"/>
    <s v="Financiero"/>
    <s v="Paraguay"/>
    <s v="26/05/2026 14:50:04"/>
    <s v="30/09/2031"/>
    <s v="PYG"/>
    <n v="7033219181"/>
    <n v="4658016749"/>
    <n v="4636454070.6700001"/>
    <n v="7033219181"/>
    <s v="9,25"/>
    <x v="0"/>
  </r>
  <r>
    <s v="BONOS"/>
    <x v="27"/>
    <x v="0"/>
    <s v="Financiero"/>
    <s v="Paraguay"/>
    <s v="26/05/2026 14:50:05"/>
    <s v="30/09/2031"/>
    <s v="PYG"/>
    <n v="7033219181"/>
    <n v="4658016749"/>
    <n v="4636454070.6700001"/>
    <n v="7033219181"/>
    <s v="9,25"/>
    <x v="1"/>
  </r>
  <r>
    <s v="BONOS"/>
    <x v="27"/>
    <x v="0"/>
    <s v="Financiero"/>
    <s v="Paraguay"/>
    <s v="29/05/2026 09:18:56"/>
    <s v="31/05/2029"/>
    <s v="PYG"/>
    <n v="5203287673"/>
    <n v="4213508001"/>
    <n v="4207987996.4200001"/>
    <n v="5203287673"/>
    <s v="8,00"/>
    <x v="0"/>
  </r>
  <r>
    <s v="BONOS"/>
    <x v="27"/>
    <x v="0"/>
    <s v="Financiero"/>
    <s v="Paraguay"/>
    <s v="29/05/2026 12:15:08"/>
    <s v="24/12/2029"/>
    <s v="PYG"/>
    <n v="271506855"/>
    <n v="199999999"/>
    <n v="200000373.72999999"/>
    <n v="271506855"/>
    <s v="10,00"/>
    <x v="0"/>
  </r>
  <r>
    <s v="BONOS"/>
    <x v="27"/>
    <x v="0"/>
    <s v="Financiero"/>
    <s v="Paraguay"/>
    <s v="04/06/2026 12:03:40"/>
    <s v="30/09/2030"/>
    <s v="PYG"/>
    <n v="3707316992"/>
    <n v="2599086573"/>
    <n v="2593625550.1500001"/>
    <n v="3707316992"/>
    <s v="10,00"/>
    <x v="0"/>
  </r>
  <r>
    <s v="CDA"/>
    <x v="28"/>
    <x v="0"/>
    <s v="Financiero"/>
    <s v="Paraguay"/>
    <s v="19/06/2024 10:41:41"/>
    <s v="20/07/2027"/>
    <s v="PYG"/>
    <n v="192750000"/>
    <n v="151074686"/>
    <n v="150374417.34"/>
    <n v="192750000"/>
    <s v="9,00"/>
    <x v="0"/>
  </r>
  <r>
    <s v="BONOS SUBORDINADOS"/>
    <x v="28"/>
    <x v="0"/>
    <s v="Financiero"/>
    <s v="Paraguay"/>
    <s v="12/03/2025 10:11:44"/>
    <s v="02/03/2032"/>
    <s v="PYG"/>
    <n v="17082753438"/>
    <n v="10000000000"/>
    <n v="10055082758.690001"/>
    <n v="17082753438"/>
    <s v="10,15"/>
    <x v="0"/>
  </r>
  <r>
    <s v="BONOS SUBORDINADOS"/>
    <x v="28"/>
    <x v="0"/>
    <s v="Financiero"/>
    <s v="Paraguay"/>
    <s v="12/03/2025 10:17:22"/>
    <s v="02/03/2032"/>
    <s v="PYG"/>
    <n v="17082753438"/>
    <n v="10000000000"/>
    <n v="10055082758.690001"/>
    <n v="17082753438"/>
    <s v="10,15"/>
    <x v="0"/>
  </r>
  <r>
    <s v="BONOS SUBORDINADOS"/>
    <x v="28"/>
    <x v="0"/>
    <s v="Financiero"/>
    <s v="Paraguay"/>
    <s v="18/03/2025 10:47:50"/>
    <s v="02/03/2032"/>
    <s v="PYG"/>
    <n v="1708275330"/>
    <n v="1001668495"/>
    <n v="1005525022.85"/>
    <n v="1708275330"/>
    <s v="10,15"/>
    <x v="0"/>
  </r>
  <r>
    <s v="BONOS SUBORDINADOS"/>
    <x v="28"/>
    <x v="0"/>
    <s v="Financiero"/>
    <s v="Paraguay"/>
    <s v="18/03/2025 11:03:41"/>
    <s v="02/03/2032"/>
    <s v="PYG"/>
    <n v="1708275330"/>
    <n v="1001668495"/>
    <n v="1005525022.85"/>
    <n v="1708275330"/>
    <s v="10,15"/>
    <x v="0"/>
  </r>
  <r>
    <s v="CDA"/>
    <x v="28"/>
    <x v="0"/>
    <s v="Financiero"/>
    <s v="Paraguay"/>
    <s v="10/04/2025 15:03:07"/>
    <s v="01/02/2027"/>
    <s v="PYG"/>
    <n v="119052056"/>
    <n v="100354074"/>
    <n v="101008805.62"/>
    <n v="119052056"/>
    <s v="10,40"/>
    <x v="0"/>
  </r>
  <r>
    <s v="BONOS SUBORDINADOS"/>
    <x v="28"/>
    <x v="0"/>
    <s v="Financiero"/>
    <s v="Paraguay"/>
    <s v="20/05/2025 09:02:04"/>
    <s v="02/03/2032"/>
    <s v="PYG"/>
    <n v="8421797446"/>
    <n v="5024595218"/>
    <n v="4957407095.6400003"/>
    <n v="8421797446"/>
    <s v="10,15"/>
    <x v="0"/>
  </r>
  <r>
    <s v="CDA"/>
    <x v="28"/>
    <x v="0"/>
    <s v="Financiero"/>
    <s v="Paraguay"/>
    <s v="02/06/2025 15:42:31"/>
    <s v="17/08/2027"/>
    <s v="PYG"/>
    <n v="135383307"/>
    <n v="109995415"/>
    <n v="110837670.44"/>
    <n v="135383307"/>
    <s v="10,40"/>
    <x v="0"/>
  </r>
  <r>
    <s v="CDA"/>
    <x v="29"/>
    <x v="2"/>
    <s v="Financiero"/>
    <s v="Paraguay"/>
    <s v="07/09/2021 15:16:03"/>
    <s v="07/09/2026"/>
    <s v="PYG"/>
    <n v="1405221918"/>
    <n v="1000000001"/>
    <n v="1030351901.3099999"/>
    <n v="1405221918"/>
    <s v="8,10"/>
    <x v="0"/>
  </r>
  <r>
    <s v="CDA"/>
    <x v="29"/>
    <x v="2"/>
    <s v="Financiero"/>
    <s v="Paraguay"/>
    <s v="07/09/2021 15:16:22"/>
    <s v="07/09/2026"/>
    <s v="PYG"/>
    <n v="1405221918"/>
    <n v="1000000001"/>
    <n v="1030351901.3099999"/>
    <n v="1405221918"/>
    <s v="8,10"/>
    <x v="0"/>
  </r>
  <r>
    <s v="CDA"/>
    <x v="29"/>
    <x v="2"/>
    <s v="Financiero"/>
    <s v="Paraguay"/>
    <s v="07/09/2021 15:16:24"/>
    <s v="07/09/2026"/>
    <s v="PYG"/>
    <n v="1405221918"/>
    <n v="1000000001"/>
    <n v="1030351901.3099999"/>
    <n v="1405221918"/>
    <s v="8,10"/>
    <x v="0"/>
  </r>
  <r>
    <s v="CDA"/>
    <x v="29"/>
    <x v="2"/>
    <s v="Financiero"/>
    <s v="Paraguay"/>
    <s v="07/09/2021 15:16:25"/>
    <s v="07/09/2026"/>
    <s v="PYG"/>
    <n v="1405221918"/>
    <n v="1000000001"/>
    <n v="1030351901.3099999"/>
    <n v="1405221918"/>
    <s v="8,10"/>
    <x v="0"/>
  </r>
  <r>
    <s v="CDA"/>
    <x v="29"/>
    <x v="2"/>
    <s v="Financiero"/>
    <s v="Paraguay"/>
    <s v="07/09/2021 15:16:27"/>
    <s v="07/09/2026"/>
    <s v="PYG"/>
    <n v="1405221918"/>
    <n v="1000000001"/>
    <n v="1030351901.3099999"/>
    <n v="1405221918"/>
    <s v="8,10"/>
    <x v="0"/>
  </r>
  <r>
    <s v="CDA"/>
    <x v="29"/>
    <x v="2"/>
    <s v="Financiero"/>
    <s v="Paraguay"/>
    <s v="16/09/2022 09:53:08"/>
    <s v="13/09/2027"/>
    <s v="PYG"/>
    <n v="1527500000"/>
    <n v="1000563512"/>
    <n v="1035960065.9400001"/>
    <n v="1527500000"/>
    <s v="10,55"/>
    <x v="0"/>
  </r>
  <r>
    <s v="CDA"/>
    <x v="29"/>
    <x v="2"/>
    <s v="Financiero"/>
    <s v="Paraguay"/>
    <s v="16/09/2022 09:56:31"/>
    <s v="13/09/2027"/>
    <s v="PYG"/>
    <n v="1527500000"/>
    <n v="1000563512"/>
    <n v="1035960065.9400001"/>
    <n v="1527500000"/>
    <s v="10,55"/>
    <x v="0"/>
  </r>
  <r>
    <s v="CDA"/>
    <x v="29"/>
    <x v="2"/>
    <s v="Financiero"/>
    <s v="Paraguay"/>
    <s v="16/09/2022 09:56:33"/>
    <s v="13/09/2027"/>
    <s v="PYG"/>
    <n v="1527500000"/>
    <n v="1000563512"/>
    <n v="1035960065.9400001"/>
    <n v="1527500000"/>
    <s v="10,55"/>
    <x v="0"/>
  </r>
  <r>
    <s v="CDA"/>
    <x v="29"/>
    <x v="2"/>
    <s v="Financiero"/>
    <s v="Paraguay"/>
    <s v="16/09/2022 09:56:34"/>
    <s v="13/09/2027"/>
    <s v="PYG"/>
    <n v="1527500000"/>
    <n v="1000563512"/>
    <n v="1035960065.9400001"/>
    <n v="1527500000"/>
    <s v="10,55"/>
    <x v="0"/>
  </r>
  <r>
    <s v="CDA"/>
    <x v="29"/>
    <x v="2"/>
    <s v="Financiero"/>
    <s v="Paraguay"/>
    <s v="16/09/2022 09:56:36"/>
    <s v="13/09/2027"/>
    <s v="PYG"/>
    <n v="1527500000"/>
    <n v="1000563512"/>
    <n v="1035960065.9400001"/>
    <n v="1527500000"/>
    <s v="10,55"/>
    <x v="0"/>
  </r>
  <r>
    <s v="CDA"/>
    <x v="29"/>
    <x v="2"/>
    <s v="Financiero"/>
    <s v="Paraguay"/>
    <s v="16/09/2022 09:56:37"/>
    <s v="13/09/2027"/>
    <s v="PYG"/>
    <n v="1527500000"/>
    <n v="1000563512"/>
    <n v="1035960065.9400001"/>
    <n v="1527500000"/>
    <s v="10,55"/>
    <x v="0"/>
  </r>
  <r>
    <s v="CDA"/>
    <x v="29"/>
    <x v="2"/>
    <s v="Financiero"/>
    <s v="Paraguay"/>
    <s v="02/04/2024 14:42:01"/>
    <s v="09/03/2027"/>
    <s v="PYG"/>
    <n v="88436848"/>
    <n v="70032007"/>
    <n v="70577973.25"/>
    <n v="88436848"/>
    <s v="9,00"/>
    <x v="0"/>
  </r>
  <r>
    <s v="CDA"/>
    <x v="29"/>
    <x v="2"/>
    <s v="Financiero"/>
    <s v="Paraguay"/>
    <s v="23/08/2024 12:21:00"/>
    <s v="12/04/2027"/>
    <s v="PYG"/>
    <n v="185725685"/>
    <n v="150299228"/>
    <n v="152765519.83000001"/>
    <n v="185725685"/>
    <s v="9,00"/>
    <x v="0"/>
  </r>
  <r>
    <s v="CDA"/>
    <x v="29"/>
    <x v="2"/>
    <s v="Financiero"/>
    <s v="Paraguay"/>
    <s v="26/12/2024 12:01:20"/>
    <s v="28/09/2026"/>
    <s v="PYG"/>
    <n v="114576165"/>
    <n v="97292128"/>
    <n v="99835436.359999999"/>
    <n v="114576165"/>
    <s v="10,00"/>
    <x v="0"/>
  </r>
  <r>
    <s v="CDA"/>
    <x v="29"/>
    <x v="2"/>
    <s v="Financiero"/>
    <s v="Paraguay"/>
    <s v="10/02/2025 11:52:43"/>
    <s v="07/09/2026"/>
    <s v="PYG"/>
    <n v="355060273"/>
    <n v="303456098"/>
    <n v="303325736.82999998"/>
    <n v="355060273"/>
    <s v="11,00"/>
    <x v="0"/>
  </r>
  <r>
    <s v="CDA"/>
    <x v="29"/>
    <x v="2"/>
    <s v="Financiero"/>
    <s v="Paraguay"/>
    <s v="24/02/2025 14:27:15"/>
    <s v="16/10/2026"/>
    <s v="PYG"/>
    <n v="117002340"/>
    <n v="100210540"/>
    <n v="113779422.05"/>
    <n v="117002340"/>
    <s v="9,90"/>
    <x v="0"/>
  </r>
  <r>
    <s v="CDA"/>
    <x v="29"/>
    <x v="2"/>
    <s v="Financiero"/>
    <s v="Paraguay"/>
    <s v="10/04/2025 15:09:49"/>
    <s v="02/02/2027"/>
    <s v="PYG"/>
    <n v="206406027"/>
    <n v="173809120"/>
    <n v="176432940.69"/>
    <n v="206406027"/>
    <s v="10,40"/>
    <x v="0"/>
  </r>
  <r>
    <s v="CDA"/>
    <x v="29"/>
    <x v="2"/>
    <s v="Financiero"/>
    <s v="Paraguay"/>
    <s v="02/06/2025 15:29:59"/>
    <s v="27/09/2027"/>
    <s v="PYG"/>
    <n v="121057534"/>
    <n v="98483079"/>
    <n v="98512435.489999995"/>
    <n v="121057534"/>
    <s v="9,90"/>
    <x v="0"/>
  </r>
  <r>
    <s v="CDA"/>
    <x v="29"/>
    <x v="2"/>
    <s v="Financiero"/>
    <s v="Paraguay"/>
    <s v="15/04/2026 15:45:28"/>
    <s v="19/02/2027"/>
    <s v="PYG"/>
    <n v="372770874"/>
    <n v="341593159"/>
    <n v="344400473.48000002"/>
    <n v="372770874"/>
    <s v="10,65"/>
    <x v="0"/>
  </r>
  <r>
    <s v="ACCIONES PREFERIDAS"/>
    <x v="30"/>
    <x v="0"/>
    <s v="Financiero"/>
    <s v="Paraguay"/>
    <s v="22/11/2022 16:21:44"/>
    <s v="22/11/2027"/>
    <s v="PYG"/>
    <n v="15980000000"/>
    <n v="10000000000"/>
    <n v="10579102474.66"/>
    <n v="15980000000"/>
    <s v="14,50"/>
    <x v="0"/>
  </r>
  <r>
    <s v="ACCIONES PREFERIDAS"/>
    <x v="30"/>
    <x v="0"/>
    <s v="Financiero"/>
    <s v="Paraguay"/>
    <s v="22/11/2022 16:35:38"/>
    <s v="21/11/2028"/>
    <s v="PYG"/>
    <n v="17176000000"/>
    <n v="10000000000"/>
    <n v="10577656269.200001"/>
    <n v="17176000000"/>
    <s v="14,50"/>
    <x v="0"/>
  </r>
  <r>
    <s v="ACCIONES PREFERIDAS"/>
    <x v="30"/>
    <x v="0"/>
    <s v="Financiero"/>
    <s v="Paraguay"/>
    <s v="22/11/2022 16:54:20"/>
    <s v="22/11/2029"/>
    <s v="PYG"/>
    <n v="27558000000"/>
    <n v="15000000001"/>
    <n v="15862563982.75"/>
    <n v="27558000000"/>
    <s v="14,50"/>
    <x v="0"/>
  </r>
  <r>
    <s v="CDA"/>
    <x v="30"/>
    <x v="0"/>
    <s v="Financiero"/>
    <s v="Paraguay"/>
    <s v="05/01/2024 16:05:49"/>
    <s v="07/09/2026"/>
    <s v="PYG"/>
    <n v="133076712"/>
    <n v="101388163"/>
    <n v="104904368.47"/>
    <n v="133076712"/>
    <s v="11,50"/>
    <x v="0"/>
  </r>
  <r>
    <s v="CDA"/>
    <x v="30"/>
    <x v="0"/>
    <s v="Financiero"/>
    <s v="Paraguay"/>
    <s v="31/01/2024 15:59:57"/>
    <s v="03/05/2028"/>
    <s v="PYG"/>
    <n v="440589042"/>
    <n v="310417867"/>
    <n v="311421475.29000002"/>
    <n v="440589042"/>
    <s v="10,35"/>
    <x v="0"/>
  </r>
  <r>
    <s v="CDA"/>
    <x v="30"/>
    <x v="0"/>
    <s v="Financiero"/>
    <s v="Paraguay"/>
    <s v="31/01/2024 16:04:29"/>
    <s v="15/05/2028"/>
    <s v="PYG"/>
    <n v="299150684"/>
    <n v="211684224"/>
    <n v="206823556.13"/>
    <n v="299150684"/>
    <s v="10,00"/>
    <x v="0"/>
  </r>
  <r>
    <s v="CDA"/>
    <x v="30"/>
    <x v="0"/>
    <s v="Financiero"/>
    <s v="Paraguay"/>
    <s v="31/01/2024 16:07:04"/>
    <s v="15/05/2028"/>
    <s v="PYG"/>
    <n v="299150684"/>
    <n v="211684224"/>
    <n v="206823556.13"/>
    <n v="299150684"/>
    <s v="10,00"/>
    <x v="0"/>
  </r>
  <r>
    <s v="ACCIONES PREFERIDAS"/>
    <x v="30"/>
    <x v="0"/>
    <s v="Financiero"/>
    <s v="Paraguay"/>
    <s v="02/02/2024 16:05:49"/>
    <s v="30/06/2031"/>
    <s v="PYG"/>
    <n v="19715788821"/>
    <n v="10456479555"/>
    <n v="11051459141.200001"/>
    <n v="19715788821"/>
    <s v="13,00"/>
    <x v="0"/>
  </r>
  <r>
    <s v="CDA"/>
    <x v="30"/>
    <x v="0"/>
    <s v="Financiero"/>
    <s v="Paraguay"/>
    <s v="05/02/2024 12:27:28"/>
    <s v="17/08/2026"/>
    <s v="PYG"/>
    <n v="138057534"/>
    <n v="110218442"/>
    <n v="112142520.69"/>
    <n v="138057534"/>
    <s v="10,00"/>
    <x v="0"/>
  </r>
  <r>
    <s v="CDA"/>
    <x v="30"/>
    <x v="0"/>
    <s v="Financiero"/>
    <s v="Paraguay"/>
    <s v="05/02/2024 12:29:15"/>
    <s v="17/08/2026"/>
    <s v="PYG"/>
    <n v="138057534"/>
    <n v="110218442"/>
    <n v="112142520.69"/>
    <n v="138057534"/>
    <s v="10,00"/>
    <x v="0"/>
  </r>
  <r>
    <s v="CDA"/>
    <x v="30"/>
    <x v="0"/>
    <s v="Financiero"/>
    <s v="Paraguay"/>
    <s v="07/03/2024 11:58:43"/>
    <s v="31/08/2026"/>
    <s v="PYG"/>
    <n v="312739726"/>
    <n v="250612049"/>
    <n v="250950263.91999999"/>
    <n v="312739726"/>
    <s v="10,00"/>
    <x v="0"/>
  </r>
  <r>
    <s v="ACCIONES PREFERIDAS"/>
    <x v="30"/>
    <x v="0"/>
    <s v="Financiero"/>
    <s v="Paraguay"/>
    <s v="27/05/2024 11:53:38"/>
    <s v="30/06/2031"/>
    <s v="PYG"/>
    <n v="8629113644"/>
    <n v="4550000000"/>
    <n v="4646234426.7299995"/>
    <n v="8629113644"/>
    <s v="13,00"/>
    <x v="0"/>
  </r>
  <r>
    <s v="CDA"/>
    <x v="30"/>
    <x v="0"/>
    <s v="Financiero"/>
    <s v="Paraguay"/>
    <s v="19/09/2024 15:13:44"/>
    <s v="30/11/2026"/>
    <s v="PYG"/>
    <n v="182247944"/>
    <n v="150926650"/>
    <n v="151661457.06"/>
    <n v="182247944"/>
    <s v="9,50"/>
    <x v="0"/>
  </r>
  <r>
    <s v="CDA"/>
    <x v="30"/>
    <x v="0"/>
    <s v="Financiero"/>
    <s v="Paraguay"/>
    <s v="04/11/2024 12:08:46"/>
    <s v="15/12/2026"/>
    <s v="PYG"/>
    <n v="180550685"/>
    <n v="151986504"/>
    <n v="151012762.03999999"/>
    <n v="180550685"/>
    <s v="9,01"/>
    <x v="0"/>
  </r>
  <r>
    <s v="CDA"/>
    <x v="30"/>
    <x v="0"/>
    <s v="Financiero"/>
    <s v="Paraguay"/>
    <s v="24/02/2025 14:32:47"/>
    <s v="26/04/2027"/>
    <s v="PYG"/>
    <n v="362309588"/>
    <n v="297637689"/>
    <n v="300305595.13999999"/>
    <n v="362309588"/>
    <s v="10,00"/>
    <x v="0"/>
  </r>
  <r>
    <s v="CDA"/>
    <x v="30"/>
    <x v="0"/>
    <s v="Financiero"/>
    <s v="Paraguay"/>
    <s v="26/03/2025 13:21:11"/>
    <s v="11/08/2026"/>
    <s v="PYG"/>
    <n v="230356165"/>
    <n v="201505791"/>
    <n v="203368260.09999999"/>
    <n v="230356165"/>
    <s v="10,50"/>
    <x v="0"/>
  </r>
  <r>
    <s v="BONOS FINANCIEROS"/>
    <x v="30"/>
    <x v="0"/>
    <s v="Financiero"/>
    <s v="Paraguay"/>
    <s v="08/04/2025 09:29:42"/>
    <s v="03/04/2029"/>
    <s v="PYG"/>
    <n v="9582904112"/>
    <n v="7000000000"/>
    <n v="7148882608.7399998"/>
    <n v="9582904112"/>
    <s v="9,25"/>
    <x v="0"/>
  </r>
  <r>
    <s v="BONOS FINANCIEROS"/>
    <x v="30"/>
    <x v="0"/>
    <s v="Financiero"/>
    <s v="Paraguay"/>
    <s v="08/04/2025 09:36:18"/>
    <s v="02/04/2030"/>
    <s v="PYG"/>
    <n v="26436821919"/>
    <n v="17999999999"/>
    <n v="18389043210.380001"/>
    <n v="26436821919"/>
    <s v="9,40"/>
    <x v="0"/>
  </r>
  <r>
    <s v="CDA"/>
    <x v="30"/>
    <x v="0"/>
    <s v="Financiero"/>
    <s v="Paraguay"/>
    <s v="10/04/2025 14:54:29"/>
    <s v="01/02/2027"/>
    <s v="PYG"/>
    <n v="206715753"/>
    <n v="174151677"/>
    <n v="176675340.84"/>
    <n v="206715753"/>
    <s v="10,40"/>
    <x v="0"/>
  </r>
  <r>
    <s v="CDA"/>
    <x v="30"/>
    <x v="0"/>
    <s v="Financiero"/>
    <s v="Paraguay"/>
    <s v="11/03/2026 09:43:10"/>
    <s v="26/04/2027"/>
    <s v="PYG"/>
    <n v="278565067"/>
    <n v="249838358"/>
    <n v="249765115.33000001"/>
    <n v="278565067"/>
    <s v="10,25"/>
    <x v="0"/>
  </r>
  <r>
    <s v="CDA"/>
    <x v="30"/>
    <x v="0"/>
    <s v="Financiero"/>
    <s v="Paraguay"/>
    <s v="11/03/2026 09:50:31"/>
    <s v="26/04/2027"/>
    <s v="PYG"/>
    <n v="278565067"/>
    <n v="249838358"/>
    <n v="249765115.33000001"/>
    <n v="278565067"/>
    <s v="10,25"/>
    <x v="0"/>
  </r>
  <r>
    <s v="CDA"/>
    <x v="30"/>
    <x v="0"/>
    <s v="Financiero"/>
    <s v="Paraguay"/>
    <s v="11/03/2026 09:50:32"/>
    <s v="26/04/2027"/>
    <s v="PYG"/>
    <n v="278565067"/>
    <n v="249838358"/>
    <n v="249765115.33000001"/>
    <n v="278565067"/>
    <s v="10,25"/>
    <x v="0"/>
  </r>
  <r>
    <s v="BONOS FINANCIEROS"/>
    <x v="30"/>
    <x v="0"/>
    <s v="Financiero"/>
    <s v="Paraguay"/>
    <s v="11/03/2026 10:09:43"/>
    <s v="11/03/2028"/>
    <s v="PYG"/>
    <n v="61794521"/>
    <n v="50330822"/>
    <n v="50602852.640000001"/>
    <n v="61794521"/>
    <s v="10,50"/>
    <x v="0"/>
  </r>
  <r>
    <s v="BONOS FINANCIEROS"/>
    <x v="30"/>
    <x v="0"/>
    <s v="Financiero"/>
    <s v="Paraguay"/>
    <s v="11/03/2026 10:11:41"/>
    <s v="11/03/2028"/>
    <s v="PYG"/>
    <n v="61794521"/>
    <n v="50330822"/>
    <n v="50602852.640000001"/>
    <n v="61794521"/>
    <s v="10,50"/>
    <x v="0"/>
  </r>
  <r>
    <s v="BONOS FINANCIEROS"/>
    <x v="30"/>
    <x v="0"/>
    <s v="Financiero"/>
    <s v="Paraguay"/>
    <s v="11/03/2026 10:11:42"/>
    <s v="11/03/2028"/>
    <s v="PYG"/>
    <n v="61794521"/>
    <n v="50330822"/>
    <n v="50602852.640000001"/>
    <n v="61794521"/>
    <s v="10,50"/>
    <x v="0"/>
  </r>
  <r>
    <s v="BONOS FINANCIEROS"/>
    <x v="30"/>
    <x v="0"/>
    <s v="Financiero"/>
    <s v="Paraguay"/>
    <s v="11/03/2026 10:11:43"/>
    <s v="11/03/2028"/>
    <s v="PYG"/>
    <n v="61794521"/>
    <n v="50330822"/>
    <n v="50602852.640000001"/>
    <n v="61794521"/>
    <s v="10,50"/>
    <x v="0"/>
  </r>
  <r>
    <s v="BONOS FINANCIEROS"/>
    <x v="30"/>
    <x v="0"/>
    <s v="Financiero"/>
    <s v="Paraguay"/>
    <s v="11/03/2026 10:11:45"/>
    <s v="11/03/2028"/>
    <s v="PYG"/>
    <n v="61794521"/>
    <n v="50330822"/>
    <n v="50602852.640000001"/>
    <n v="61794521"/>
    <s v="10,50"/>
    <x v="0"/>
  </r>
  <r>
    <s v="BONOS FINANCIEROS"/>
    <x v="30"/>
    <x v="0"/>
    <s v="Financiero"/>
    <s v="Paraguay"/>
    <s v="11/03/2026 10:11:46"/>
    <s v="11/03/2028"/>
    <s v="PYG"/>
    <n v="61794521"/>
    <n v="50330822"/>
    <n v="50602852.640000001"/>
    <n v="61794521"/>
    <s v="10,50"/>
    <x v="0"/>
  </r>
  <r>
    <s v="BONOS FINANCIEROS"/>
    <x v="30"/>
    <x v="0"/>
    <s v="Financiero"/>
    <s v="Paraguay"/>
    <s v="11/03/2026 10:11:47"/>
    <s v="11/03/2028"/>
    <s v="PYG"/>
    <n v="61794521"/>
    <n v="50330822"/>
    <n v="50602852.640000001"/>
    <n v="61794521"/>
    <s v="10,50"/>
    <x v="0"/>
  </r>
  <r>
    <s v="BONOS FINANCIEROS"/>
    <x v="30"/>
    <x v="0"/>
    <s v="Financiero"/>
    <s v="Paraguay"/>
    <s v="11/03/2026 10:11:48"/>
    <s v="11/03/2028"/>
    <s v="PYG"/>
    <n v="61794521"/>
    <n v="50330822"/>
    <n v="50602852.640000001"/>
    <n v="61794521"/>
    <s v="10,50"/>
    <x v="0"/>
  </r>
  <r>
    <s v="BONOS FINANCIEROS"/>
    <x v="30"/>
    <x v="0"/>
    <s v="Financiero"/>
    <s v="Paraguay"/>
    <s v="11/03/2026 10:11:49"/>
    <s v="11/03/2028"/>
    <s v="PYG"/>
    <n v="61794521"/>
    <n v="50330822"/>
    <n v="50602852.640000001"/>
    <n v="61794521"/>
    <s v="10,50"/>
    <x v="0"/>
  </r>
  <r>
    <s v="BONOS FINANCIEROS"/>
    <x v="30"/>
    <x v="0"/>
    <s v="Financiero"/>
    <s v="Paraguay"/>
    <s v="11/03/2026 10:11:50"/>
    <s v="11/03/2028"/>
    <s v="PYG"/>
    <n v="61794521"/>
    <n v="50330822"/>
    <n v="50602852.640000001"/>
    <n v="61794521"/>
    <s v="10,50"/>
    <x v="0"/>
  </r>
  <r>
    <s v="BONOS FINANCIEROS"/>
    <x v="30"/>
    <x v="0"/>
    <s v="Financiero"/>
    <s v="Paraguay"/>
    <s v="11/03/2026 10:11:51"/>
    <s v="11/03/2028"/>
    <s v="PYG"/>
    <n v="61794521"/>
    <n v="50330822"/>
    <n v="50602852.640000001"/>
    <n v="61794521"/>
    <s v="10,50"/>
    <x v="0"/>
  </r>
  <r>
    <s v="BONOS FINANCIEROS"/>
    <x v="30"/>
    <x v="0"/>
    <s v="Financiero"/>
    <s v="Paraguay"/>
    <s v="11/03/2026 10:11:52"/>
    <s v="11/03/2028"/>
    <s v="PYG"/>
    <n v="61794521"/>
    <n v="50330822"/>
    <n v="50602852.640000001"/>
    <n v="61794521"/>
    <s v="10,50"/>
    <x v="0"/>
  </r>
  <r>
    <s v="BONOS FINANCIEROS"/>
    <x v="30"/>
    <x v="0"/>
    <s v="Financiero"/>
    <s v="Paraguay"/>
    <s v="11/03/2026 10:11:53"/>
    <s v="11/03/2028"/>
    <s v="PYG"/>
    <n v="61794521"/>
    <n v="50330822"/>
    <n v="50602852.640000001"/>
    <n v="61794521"/>
    <s v="10,50"/>
    <x v="0"/>
  </r>
  <r>
    <s v="BONOS FINANCIEROS"/>
    <x v="30"/>
    <x v="0"/>
    <s v="Financiero"/>
    <s v="Paraguay"/>
    <s v="11/03/2026 10:11:54"/>
    <s v="11/03/2028"/>
    <s v="PYG"/>
    <n v="61794521"/>
    <n v="50330822"/>
    <n v="50602852.640000001"/>
    <n v="61794521"/>
    <s v="10,50"/>
    <x v="0"/>
  </r>
  <r>
    <s v="BONOS FINANCIEROS"/>
    <x v="30"/>
    <x v="0"/>
    <s v="Financiero"/>
    <s v="Paraguay"/>
    <s v="11/03/2026 10:11:55"/>
    <s v="11/03/2028"/>
    <s v="PYG"/>
    <n v="61794521"/>
    <n v="50330822"/>
    <n v="50602852.640000001"/>
    <n v="61794521"/>
    <s v="10,50"/>
    <x v="0"/>
  </r>
  <r>
    <s v="BONOS FINANCIEROS"/>
    <x v="30"/>
    <x v="0"/>
    <s v="Financiero"/>
    <s v="Paraguay"/>
    <s v="11/03/2026 10:11:56"/>
    <s v="11/03/2028"/>
    <s v="PYG"/>
    <n v="61794521"/>
    <n v="50330822"/>
    <n v="50602852.640000001"/>
    <n v="61794521"/>
    <s v="10,50"/>
    <x v="0"/>
  </r>
  <r>
    <s v="BONOS FINANCIEROS"/>
    <x v="30"/>
    <x v="0"/>
    <s v="Financiero"/>
    <s v="Paraguay"/>
    <s v="11/03/2026 10:11:58"/>
    <s v="11/03/2028"/>
    <s v="PYG"/>
    <n v="61794521"/>
    <n v="50330822"/>
    <n v="50602852.640000001"/>
    <n v="61794521"/>
    <s v="10,50"/>
    <x v="0"/>
  </r>
  <r>
    <s v="BONOS FINANCIEROS"/>
    <x v="30"/>
    <x v="0"/>
    <s v="Financiero"/>
    <s v="Paraguay"/>
    <s v="11/03/2026 10:11:59"/>
    <s v="11/03/2028"/>
    <s v="PYG"/>
    <n v="61794521"/>
    <n v="50330822"/>
    <n v="50602852.640000001"/>
    <n v="61794521"/>
    <s v="10,50"/>
    <x v="0"/>
  </r>
  <r>
    <s v="BONOS FINANCIEROS"/>
    <x v="30"/>
    <x v="0"/>
    <s v="Financiero"/>
    <s v="Paraguay"/>
    <s v="11/03/2026 10:12:00"/>
    <s v="11/03/2028"/>
    <s v="PYG"/>
    <n v="61794521"/>
    <n v="50330822"/>
    <n v="50602852.640000001"/>
    <n v="61794521"/>
    <s v="10,50"/>
    <x v="0"/>
  </r>
  <r>
    <s v="BONOS FINANCIEROS"/>
    <x v="30"/>
    <x v="0"/>
    <s v="Financiero"/>
    <s v="Paraguay"/>
    <s v="11/03/2026 10:12:02"/>
    <s v="11/03/2028"/>
    <s v="PYG"/>
    <n v="61794521"/>
    <n v="50330822"/>
    <n v="50602852.640000001"/>
    <n v="61794521"/>
    <s v="10,50"/>
    <x v="0"/>
  </r>
  <r>
    <s v="BONOS FINANCIEROS"/>
    <x v="30"/>
    <x v="0"/>
    <s v="Financiero"/>
    <s v="Paraguay"/>
    <s v="28/05/2026 16:47:03"/>
    <s v="16/05/2028"/>
    <s v="PYG"/>
    <n v="157225207"/>
    <n v="130336574"/>
    <n v="131563503.43000001"/>
    <n v="157225207"/>
    <s v="10,5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Hoja1" cacheId="6" applyNumberFormats="0" applyBorderFormats="0" applyFontFormats="0" applyPatternFormats="0" applyAlignmentFormats="0" applyWidthHeightFormats="0" dataCaption="" updatedVersion="8" compact="0" compactData="0">
  <location ref="A1:E34" firstHeaderRow="1" firstDataRow="2" firstDataCol="2"/>
  <pivotFields count="14">
    <pivotField name="Instrumento" compact="0" outline="0" multipleItemSelectionAllowed="1" showAll="0"/>
    <pivotField name="Emisor" axis="axisRow" compact="0" outline="0" multipleItemSelectionAllowed="1" showAll="0" sortType="ascending" defaultSubtotal="0">
      <items count="40">
        <item x="0"/>
        <item m="1" x="31"/>
        <item x="1"/>
        <item x="2"/>
        <item m="1" x="32"/>
        <item m="1" x="33"/>
        <item m="1" x="38"/>
        <item x="3"/>
        <item x="4"/>
        <item x="5"/>
        <item x="6"/>
        <item x="7"/>
        <item x="8"/>
        <item x="9"/>
        <item x="10"/>
        <item m="1" x="34"/>
        <item x="11"/>
        <item x="12"/>
        <item x="13"/>
        <item x="14"/>
        <item x="15"/>
        <item x="16"/>
        <item x="17"/>
        <item m="1" x="35"/>
        <item m="1" x="39"/>
        <item x="18"/>
        <item x="19"/>
        <item x="20"/>
        <item x="21"/>
        <item x="22"/>
        <item x="23"/>
        <item x="24"/>
        <item x="25"/>
        <item m="1" x="36"/>
        <item x="26"/>
        <item m="1" x="37"/>
        <item x="27"/>
        <item x="28"/>
        <item x="29"/>
        <item x="30"/>
      </items>
    </pivotField>
    <pivotField name="Grupo" axis="axisRow" compact="0" outline="0" multipleItemSelectionAllowed="1" showAll="0" sortType="ascending">
      <items count="5">
        <item x="1"/>
        <item m="1" x="3"/>
        <item x="2"/>
        <item x="0"/>
        <item t="default"/>
      </items>
    </pivotField>
    <pivotField name="Sector" compact="0" outline="0" multipleItemSelectionAllowed="1" showAll="0"/>
    <pivotField name="País" compact="0" outline="0" multipleItemSelectionAllowed="1" showAll="0"/>
    <pivotField name="Fecha_x000a_Compra" compact="0" outline="0" multipleItemSelectionAllowed="1" showAll="0"/>
    <pivotField name="Fecha_x000a_ Vto." compact="0" outline="0" multipleItemSelectionAllowed="1" showAll="0"/>
    <pivotField name="Moneda" compact="0" outline="0" multipleItemSelectionAllowed="1" showAll="0"/>
    <pivotField name="Monto" compact="0" numFmtId="4" outline="0" multipleItemSelectionAllowed="1" showAll="0"/>
    <pivotField name="Val. Compra" compact="0" numFmtId="4" outline="0" multipleItemSelectionAllowed="1" showAll="0"/>
    <pivotField name="Val. Contable" dataField="1" compact="0" numFmtId="4" outline="0" multipleItemSelectionAllowed="1" showAll="0"/>
    <pivotField name="Val. Nominal" compact="0" numFmtId="165" outline="0" multipleItemSelectionAllowed="1" showAll="0"/>
    <pivotField name="% _x000a_Precio _x000a_de _x000a_Mercado" compact="0" outline="0" multipleItemSelectionAllowed="1" showAll="0"/>
    <pivotField name="Estado" axis="axisCol" compact="0" numFmtId="165" outline="0" multipleItemSelectionAllowed="1" showAll="0" sortType="ascending">
      <items count="5">
        <item m="1" x="2"/>
        <item m="1" x="3"/>
        <item x="0"/>
        <item x="1"/>
        <item t="default"/>
      </items>
    </pivotField>
  </pivotFields>
  <rowFields count="2">
    <field x="1"/>
    <field x="2"/>
  </rowFields>
  <rowItems count="32">
    <i>
      <x/>
      <x v="3"/>
    </i>
    <i>
      <x v="2"/>
      <x v="3"/>
    </i>
    <i>
      <x v="3"/>
      <x v="3"/>
    </i>
    <i>
      <x v="7"/>
      <x v="3"/>
    </i>
    <i>
      <x v="8"/>
      <x/>
    </i>
    <i>
      <x v="9"/>
      <x v="3"/>
    </i>
    <i>
      <x v="10"/>
      <x v="3"/>
    </i>
    <i>
      <x v="11"/>
      <x v="3"/>
    </i>
    <i>
      <x v="12"/>
      <x v="3"/>
    </i>
    <i>
      <x v="13"/>
      <x v="3"/>
    </i>
    <i>
      <x v="14"/>
      <x v="3"/>
    </i>
    <i>
      <x v="16"/>
      <x v="3"/>
    </i>
    <i>
      <x v="17"/>
      <x v="3"/>
    </i>
    <i>
      <x v="18"/>
      <x v="3"/>
    </i>
    <i>
      <x v="19"/>
      <x v="3"/>
    </i>
    <i>
      <x v="20"/>
      <x v="2"/>
    </i>
    <i>
      <x v="21"/>
      <x v="3"/>
    </i>
    <i>
      <x v="22"/>
      <x v="3"/>
    </i>
    <i>
      <x v="25"/>
      <x v="3"/>
    </i>
    <i>
      <x v="26"/>
      <x v="3"/>
    </i>
    <i>
      <x v="27"/>
      <x v="3"/>
    </i>
    <i>
      <x v="28"/>
      <x v="3"/>
    </i>
    <i>
      <x v="29"/>
      <x v="3"/>
    </i>
    <i>
      <x v="30"/>
      <x v="3"/>
    </i>
    <i>
      <x v="31"/>
      <x v="3"/>
    </i>
    <i>
      <x v="32"/>
      <x v="3"/>
    </i>
    <i>
      <x v="34"/>
      <x v="3"/>
    </i>
    <i>
      <x v="36"/>
      <x v="3"/>
    </i>
    <i>
      <x v="37"/>
      <x v="3"/>
    </i>
    <i>
      <x v="38"/>
      <x v="2"/>
    </i>
    <i>
      <x v="39"/>
      <x v="3"/>
    </i>
    <i t="grand">
      <x/>
    </i>
  </rowItems>
  <colFields count="1">
    <field x="13"/>
  </colFields>
  <colItems count="3">
    <i>
      <x v="2"/>
    </i>
    <i>
      <x v="3"/>
    </i>
    <i t="grand">
      <x/>
    </i>
  </colItems>
  <dataFields count="1">
    <dataField name="Suma de Val. Contable" fld="10"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5E0B3"/>
  </sheetPr>
  <dimension ref="A1:Z1000"/>
  <sheetViews>
    <sheetView showGridLines="0" tabSelected="1" zoomScale="115" zoomScaleNormal="115" workbookViewId="0">
      <selection activeCell="C10" sqref="C10"/>
    </sheetView>
  </sheetViews>
  <sheetFormatPr baseColWidth="10" defaultColWidth="14.44140625" defaultRowHeight="15" customHeight="1"/>
  <cols>
    <col min="1" max="1" width="3.44140625" customWidth="1"/>
    <col min="2" max="2" width="52.6640625" customWidth="1"/>
    <col min="3" max="3" width="24.6640625" customWidth="1"/>
    <col min="4" max="4" width="26.33203125" bestFit="1" customWidth="1"/>
    <col min="5" max="5" width="3.44140625" customWidth="1"/>
    <col min="6" max="26" width="9.109375" customWidth="1"/>
  </cols>
  <sheetData>
    <row r="1" spans="1:26" ht="14.25" customHeight="1">
      <c r="A1" s="1"/>
      <c r="B1" s="2"/>
      <c r="C1" s="3"/>
      <c r="D1" s="3"/>
      <c r="E1" s="2"/>
      <c r="F1" s="2"/>
      <c r="G1" s="2"/>
      <c r="H1" s="2"/>
      <c r="I1" s="2"/>
      <c r="J1" s="2"/>
      <c r="K1" s="2"/>
      <c r="L1" s="2"/>
      <c r="M1" s="2"/>
      <c r="N1" s="2"/>
      <c r="O1" s="2"/>
      <c r="P1" s="2"/>
      <c r="Q1" s="2"/>
      <c r="R1" s="2"/>
      <c r="S1" s="2"/>
      <c r="T1" s="2"/>
      <c r="U1" s="2"/>
      <c r="V1" s="2"/>
      <c r="W1" s="2"/>
      <c r="X1" s="2"/>
      <c r="Y1" s="2"/>
      <c r="Z1" s="2"/>
    </row>
    <row r="2" spans="1:26" ht="14.25" customHeight="1">
      <c r="A2" s="2"/>
      <c r="B2" s="172" t="s">
        <v>0</v>
      </c>
      <c r="C2" s="173"/>
      <c r="D2" s="174"/>
      <c r="E2" s="2"/>
      <c r="F2" s="2"/>
      <c r="G2" s="2"/>
      <c r="H2" s="2"/>
      <c r="I2" s="2"/>
      <c r="J2" s="2"/>
      <c r="K2" s="2"/>
      <c r="L2" s="2"/>
      <c r="M2" s="2"/>
      <c r="N2" s="2"/>
      <c r="O2" s="2"/>
      <c r="P2" s="2"/>
      <c r="Q2" s="2"/>
      <c r="R2" s="2"/>
      <c r="S2" s="2"/>
      <c r="T2" s="2"/>
      <c r="U2" s="2"/>
      <c r="V2" s="2"/>
      <c r="W2" s="2"/>
      <c r="X2" s="2"/>
      <c r="Y2" s="2"/>
      <c r="Z2" s="2"/>
    </row>
    <row r="3" spans="1:26" ht="14.25" customHeight="1">
      <c r="A3" s="2"/>
      <c r="B3" s="175" t="s">
        <v>1</v>
      </c>
      <c r="C3" s="170"/>
      <c r="D3" s="170"/>
      <c r="E3" s="2"/>
      <c r="F3" s="2"/>
      <c r="G3" s="2"/>
      <c r="H3" s="2"/>
      <c r="I3" s="2"/>
      <c r="J3" s="2"/>
      <c r="K3" s="2"/>
      <c r="L3" s="2"/>
      <c r="M3" s="2"/>
      <c r="N3" s="2"/>
      <c r="O3" s="2"/>
      <c r="P3" s="2"/>
      <c r="Q3" s="2"/>
      <c r="R3" s="2"/>
      <c r="S3" s="2"/>
      <c r="T3" s="2"/>
      <c r="U3" s="2"/>
      <c r="V3" s="2"/>
      <c r="W3" s="2"/>
      <c r="X3" s="2"/>
      <c r="Y3" s="2"/>
      <c r="Z3" s="2"/>
    </row>
    <row r="4" spans="1:26" ht="14.25" customHeight="1">
      <c r="A4" s="2"/>
      <c r="B4" s="176" t="s">
        <v>3</v>
      </c>
      <c r="C4" s="170"/>
      <c r="D4" s="170"/>
      <c r="E4" s="2"/>
      <c r="F4" s="2"/>
      <c r="G4" s="2"/>
      <c r="H4" s="2"/>
      <c r="I4" s="2"/>
      <c r="J4" s="2"/>
      <c r="K4" s="2"/>
      <c r="L4" s="2"/>
      <c r="M4" s="2"/>
      <c r="N4" s="2"/>
      <c r="O4" s="2"/>
      <c r="P4" s="2"/>
      <c r="Q4" s="2"/>
      <c r="R4" s="2"/>
      <c r="S4" s="2"/>
      <c r="T4" s="2"/>
      <c r="U4" s="2"/>
      <c r="V4" s="2"/>
      <c r="W4" s="2"/>
      <c r="X4" s="2"/>
      <c r="Y4" s="2"/>
      <c r="Z4" s="2"/>
    </row>
    <row r="5" spans="1:26" ht="14.25" customHeight="1">
      <c r="A5" s="2"/>
      <c r="B5" s="176" t="s">
        <v>5</v>
      </c>
      <c r="C5" s="170"/>
      <c r="D5" s="170"/>
      <c r="E5" s="2"/>
      <c r="F5" s="2"/>
      <c r="G5" s="2"/>
      <c r="H5" s="2"/>
      <c r="I5" s="2"/>
      <c r="J5" s="2"/>
      <c r="K5" s="2"/>
      <c r="L5" s="2"/>
      <c r="M5" s="2"/>
      <c r="N5" s="2"/>
      <c r="O5" s="2"/>
      <c r="P5" s="2"/>
      <c r="Q5" s="2"/>
      <c r="R5" s="2"/>
      <c r="S5" s="2"/>
      <c r="T5" s="2"/>
      <c r="U5" s="2"/>
      <c r="V5" s="2"/>
      <c r="W5" s="2"/>
      <c r="X5" s="2"/>
      <c r="Y5" s="2"/>
      <c r="Z5" s="2"/>
    </row>
    <row r="6" spans="1:26" ht="14.25" customHeight="1">
      <c r="A6" s="2"/>
      <c r="B6" s="2"/>
      <c r="C6" s="3"/>
      <c r="D6" s="3"/>
      <c r="E6" s="2"/>
      <c r="F6" s="2"/>
      <c r="G6" s="2"/>
      <c r="H6" s="2"/>
      <c r="I6" s="2"/>
      <c r="J6" s="2"/>
      <c r="K6" s="2"/>
      <c r="L6" s="2"/>
      <c r="M6" s="2"/>
      <c r="N6" s="2"/>
      <c r="O6" s="2"/>
      <c r="P6" s="2"/>
      <c r="Q6" s="2"/>
      <c r="R6" s="2"/>
      <c r="S6" s="2"/>
      <c r="T6" s="2"/>
      <c r="U6" s="2"/>
      <c r="V6" s="2"/>
      <c r="W6" s="2"/>
      <c r="X6" s="2"/>
      <c r="Y6" s="2"/>
      <c r="Z6" s="2"/>
    </row>
    <row r="7" spans="1:26" ht="14.25" customHeight="1">
      <c r="A7" s="2"/>
      <c r="B7" s="7" t="s">
        <v>7</v>
      </c>
      <c r="C7" s="9">
        <v>46203</v>
      </c>
      <c r="D7" s="140">
        <v>45838</v>
      </c>
      <c r="E7" s="10"/>
      <c r="F7" s="2"/>
      <c r="G7" s="2"/>
      <c r="H7" s="2"/>
      <c r="I7" s="2"/>
      <c r="J7" s="2"/>
      <c r="K7" s="2"/>
      <c r="L7" s="2"/>
      <c r="M7" s="2"/>
      <c r="N7" s="2"/>
      <c r="O7" s="2"/>
      <c r="P7" s="2"/>
      <c r="Q7" s="2"/>
      <c r="R7" s="2"/>
      <c r="S7" s="2"/>
      <c r="T7" s="2"/>
      <c r="U7" s="2"/>
      <c r="V7" s="2"/>
      <c r="W7" s="2"/>
      <c r="X7" s="2"/>
      <c r="Y7" s="2"/>
      <c r="Z7" s="2"/>
    </row>
    <row r="8" spans="1:26" ht="14.25" customHeight="1">
      <c r="A8" s="2"/>
      <c r="B8" s="13" t="s">
        <v>9</v>
      </c>
      <c r="C8" s="138">
        <v>19223086923</v>
      </c>
      <c r="D8" s="142">
        <v>2044319129</v>
      </c>
      <c r="E8" s="14"/>
      <c r="F8" s="2"/>
      <c r="G8" s="2"/>
      <c r="H8" s="2"/>
      <c r="I8" s="2"/>
      <c r="J8" s="2"/>
      <c r="K8" s="2"/>
      <c r="L8" s="2"/>
      <c r="M8" s="2"/>
      <c r="N8" s="2"/>
      <c r="O8" s="2"/>
      <c r="P8" s="2"/>
      <c r="Q8" s="2"/>
      <c r="R8" s="2"/>
      <c r="S8" s="2"/>
      <c r="T8" s="2"/>
      <c r="U8" s="2"/>
      <c r="V8" s="2"/>
      <c r="W8" s="2"/>
      <c r="X8" s="2"/>
      <c r="Y8" s="2"/>
      <c r="Z8" s="2"/>
    </row>
    <row r="9" spans="1:26" ht="14.25" customHeight="1">
      <c r="A9" s="2"/>
      <c r="B9" s="13" t="s">
        <v>14</v>
      </c>
      <c r="C9" s="138">
        <v>3604988055</v>
      </c>
      <c r="D9" s="143">
        <v>0</v>
      </c>
      <c r="E9" s="14"/>
      <c r="F9" s="2"/>
      <c r="G9" s="2"/>
      <c r="H9" s="2"/>
      <c r="I9" s="2"/>
      <c r="J9" s="2"/>
      <c r="K9" s="2"/>
      <c r="L9" s="2"/>
      <c r="M9" s="2"/>
      <c r="N9" s="2"/>
      <c r="O9" s="2"/>
      <c r="P9" s="2"/>
      <c r="Q9" s="2"/>
      <c r="R9" s="2"/>
      <c r="S9" s="2"/>
      <c r="T9" s="2"/>
      <c r="U9" s="2"/>
      <c r="V9" s="2"/>
      <c r="W9" s="2"/>
      <c r="X9" s="2"/>
      <c r="Y9" s="2"/>
      <c r="Z9" s="2"/>
    </row>
    <row r="10" spans="1:26" ht="18.75" customHeight="1">
      <c r="A10" s="2"/>
      <c r="B10" s="13" t="s">
        <v>18</v>
      </c>
      <c r="C10" s="138">
        <v>244926867.0489502</v>
      </c>
      <c r="D10" s="102">
        <v>250420719</v>
      </c>
      <c r="E10" s="14"/>
      <c r="F10" s="169"/>
      <c r="G10" s="2"/>
      <c r="H10" s="2"/>
      <c r="I10" s="2"/>
      <c r="J10" s="2"/>
      <c r="K10" s="2"/>
      <c r="L10" s="2"/>
      <c r="M10" s="2"/>
      <c r="N10" s="2"/>
      <c r="O10" s="2"/>
      <c r="P10" s="2"/>
      <c r="Q10" s="2"/>
      <c r="R10" s="2"/>
      <c r="S10" s="2"/>
      <c r="T10" s="2"/>
      <c r="U10" s="2"/>
      <c r="V10" s="2"/>
      <c r="W10" s="2"/>
      <c r="X10" s="2"/>
      <c r="Y10" s="2"/>
      <c r="Z10" s="2"/>
    </row>
    <row r="11" spans="1:26" ht="18.75" customHeight="1">
      <c r="A11" s="2"/>
      <c r="B11" s="24" t="s">
        <v>19</v>
      </c>
      <c r="C11" s="138">
        <v>6145968670</v>
      </c>
      <c r="D11" s="102">
        <v>2042195598</v>
      </c>
      <c r="E11" s="14"/>
      <c r="F11" s="170"/>
      <c r="G11" s="2"/>
      <c r="H11" s="2"/>
      <c r="I11" s="2"/>
      <c r="J11" s="2"/>
      <c r="K11" s="2"/>
      <c r="L11" s="2"/>
      <c r="M11" s="2"/>
      <c r="N11" s="2"/>
      <c r="O11" s="2"/>
      <c r="P11" s="2"/>
      <c r="Q11" s="2"/>
      <c r="R11" s="2"/>
      <c r="S11" s="2"/>
      <c r="T11" s="2"/>
      <c r="U11" s="2"/>
      <c r="V11" s="2"/>
      <c r="W11" s="2"/>
      <c r="X11" s="2"/>
      <c r="Y11" s="2"/>
      <c r="Z11" s="2"/>
    </row>
    <row r="12" spans="1:26" ht="18.75" customHeight="1">
      <c r="A12" s="2"/>
      <c r="B12" s="25" t="s">
        <v>24</v>
      </c>
      <c r="C12" s="139">
        <v>846874091705</v>
      </c>
      <c r="D12" s="144">
        <v>893062867519</v>
      </c>
      <c r="E12" s="14"/>
      <c r="F12" s="170"/>
      <c r="G12" s="2"/>
      <c r="H12" s="2"/>
      <c r="I12" s="2"/>
      <c r="J12" s="2"/>
      <c r="K12" s="2"/>
      <c r="L12" s="2"/>
      <c r="M12" s="2"/>
      <c r="N12" s="2"/>
      <c r="O12" s="2"/>
      <c r="P12" s="2"/>
      <c r="Q12" s="2"/>
      <c r="R12" s="2"/>
      <c r="S12" s="2"/>
      <c r="T12" s="2"/>
      <c r="U12" s="2"/>
      <c r="V12" s="2"/>
      <c r="W12" s="2"/>
      <c r="X12" s="2"/>
      <c r="Y12" s="2"/>
      <c r="Z12" s="2"/>
    </row>
    <row r="13" spans="1:26" ht="14.25" customHeight="1">
      <c r="A13" s="2"/>
      <c r="B13" s="29" t="s">
        <v>28</v>
      </c>
      <c r="C13" s="31">
        <f t="shared" ref="C13:D13" si="0">SUM(C8:C12)</f>
        <v>876093062220.04895</v>
      </c>
      <c r="D13" s="141">
        <f t="shared" si="0"/>
        <v>897399802965</v>
      </c>
      <c r="E13" s="32"/>
      <c r="F13" s="2"/>
      <c r="G13" s="2"/>
      <c r="H13" s="2"/>
      <c r="I13" s="2"/>
      <c r="J13" s="2"/>
      <c r="K13" s="2"/>
      <c r="L13" s="2"/>
      <c r="M13" s="2"/>
      <c r="N13" s="2"/>
      <c r="O13" s="2"/>
      <c r="P13" s="2"/>
      <c r="Q13" s="2"/>
      <c r="R13" s="2"/>
      <c r="S13" s="2"/>
      <c r="T13" s="2"/>
      <c r="U13" s="2"/>
      <c r="V13" s="2"/>
      <c r="W13" s="2"/>
      <c r="X13" s="2"/>
      <c r="Y13" s="2"/>
      <c r="Z13" s="2"/>
    </row>
    <row r="14" spans="1:26" ht="14.25" customHeight="1">
      <c r="A14" s="2"/>
      <c r="B14" s="35" t="s">
        <v>32</v>
      </c>
      <c r="C14" s="31"/>
      <c r="D14" s="31"/>
      <c r="E14" s="32"/>
      <c r="F14" s="2"/>
      <c r="G14" s="2"/>
      <c r="H14" s="2"/>
      <c r="I14" s="2"/>
      <c r="J14" s="2"/>
      <c r="K14" s="2"/>
      <c r="L14" s="2"/>
      <c r="M14" s="2"/>
      <c r="N14" s="2"/>
      <c r="O14" s="2"/>
      <c r="P14" s="2"/>
      <c r="Q14" s="2"/>
      <c r="R14" s="2"/>
      <c r="S14" s="2"/>
      <c r="T14" s="2"/>
      <c r="U14" s="2"/>
      <c r="V14" s="2"/>
      <c r="W14" s="2"/>
      <c r="X14" s="2"/>
      <c r="Y14" s="2"/>
      <c r="Z14" s="2"/>
    </row>
    <row r="15" spans="1:26" ht="14.25" customHeight="1">
      <c r="A15" s="2"/>
      <c r="B15" s="40" t="s">
        <v>35</v>
      </c>
      <c r="C15" s="42">
        <v>0</v>
      </c>
      <c r="D15" s="42">
        <v>0</v>
      </c>
      <c r="E15" s="14"/>
      <c r="F15" s="2"/>
      <c r="G15" s="2"/>
      <c r="H15" s="2"/>
      <c r="I15" s="2"/>
      <c r="J15" s="2"/>
      <c r="K15" s="2"/>
      <c r="L15" s="2"/>
      <c r="M15" s="2"/>
      <c r="N15" s="2"/>
      <c r="O15" s="2"/>
      <c r="P15" s="2"/>
      <c r="Q15" s="2"/>
      <c r="R15" s="2"/>
      <c r="S15" s="2"/>
      <c r="T15" s="2"/>
      <c r="U15" s="2"/>
      <c r="V15" s="2"/>
      <c r="W15" s="2"/>
      <c r="X15" s="2"/>
      <c r="Y15" s="2"/>
      <c r="Z15" s="2"/>
    </row>
    <row r="16" spans="1:26" ht="14.25" customHeight="1">
      <c r="A16" s="2"/>
      <c r="B16" s="45" t="s">
        <v>37</v>
      </c>
      <c r="C16" s="46">
        <v>1448599622</v>
      </c>
      <c r="D16" s="103">
        <v>1492703043</v>
      </c>
      <c r="E16" s="14"/>
      <c r="F16" s="2"/>
      <c r="G16" s="2"/>
      <c r="H16" s="2"/>
      <c r="I16" s="2"/>
      <c r="J16" s="2"/>
      <c r="K16" s="2"/>
      <c r="L16" s="2"/>
      <c r="M16" s="2"/>
      <c r="N16" s="2"/>
      <c r="O16" s="2"/>
      <c r="P16" s="2"/>
      <c r="Q16" s="2"/>
      <c r="R16" s="2"/>
      <c r="S16" s="2"/>
      <c r="T16" s="2"/>
      <c r="U16" s="2"/>
      <c r="V16" s="2"/>
      <c r="W16" s="2"/>
      <c r="X16" s="2"/>
      <c r="Y16" s="2"/>
      <c r="Z16" s="2"/>
    </row>
    <row r="17" spans="1:26" ht="14.25" customHeight="1">
      <c r="A17" s="2"/>
      <c r="B17" s="45" t="s">
        <v>42</v>
      </c>
      <c r="C17" s="46">
        <v>6399135407</v>
      </c>
      <c r="D17" s="103">
        <v>2042908788</v>
      </c>
      <c r="E17" s="14"/>
      <c r="F17" s="2"/>
      <c r="G17" s="2"/>
      <c r="H17" s="2"/>
      <c r="I17" s="2"/>
      <c r="J17" s="2"/>
      <c r="K17" s="2"/>
      <c r="L17" s="2"/>
      <c r="M17" s="2"/>
      <c r="N17" s="2"/>
      <c r="O17" s="2"/>
      <c r="P17" s="2"/>
      <c r="Q17" s="2"/>
      <c r="R17" s="2"/>
      <c r="S17" s="2"/>
      <c r="T17" s="2"/>
      <c r="U17" s="2"/>
      <c r="V17" s="2"/>
      <c r="W17" s="2"/>
      <c r="X17" s="2"/>
      <c r="Y17" s="2"/>
      <c r="Z17" s="2"/>
    </row>
    <row r="18" spans="1:26" ht="14.25" customHeight="1">
      <c r="A18" s="2"/>
      <c r="B18" s="13" t="s">
        <v>45</v>
      </c>
      <c r="C18" s="46">
        <v>1660924583</v>
      </c>
      <c r="D18" s="103">
        <v>950810712</v>
      </c>
      <c r="E18" s="14"/>
      <c r="F18" s="2"/>
      <c r="G18" s="2"/>
      <c r="H18" s="2"/>
      <c r="I18" s="2"/>
      <c r="J18" s="2"/>
      <c r="K18" s="2"/>
      <c r="L18" s="2"/>
      <c r="M18" s="2"/>
      <c r="N18" s="2"/>
      <c r="O18" s="2"/>
      <c r="P18" s="2"/>
      <c r="Q18" s="2"/>
      <c r="R18" s="2"/>
      <c r="S18" s="2"/>
      <c r="T18" s="2"/>
      <c r="U18" s="2"/>
      <c r="V18" s="2"/>
      <c r="W18" s="2"/>
      <c r="X18" s="2"/>
      <c r="Y18" s="2"/>
      <c r="Z18" s="2"/>
    </row>
    <row r="19" spans="1:26" ht="14.25" customHeight="1">
      <c r="A19" s="2"/>
      <c r="B19" s="35" t="s">
        <v>47</v>
      </c>
      <c r="C19" s="31">
        <f t="shared" ref="C19:D19" si="1">SUM(C15:C18)</f>
        <v>9508659612</v>
      </c>
      <c r="D19" s="31">
        <f t="shared" si="1"/>
        <v>4486422543</v>
      </c>
      <c r="E19" s="14"/>
      <c r="F19" s="2"/>
      <c r="G19" s="2"/>
      <c r="H19" s="2"/>
      <c r="I19" s="2"/>
      <c r="J19" s="2"/>
      <c r="K19" s="2"/>
      <c r="L19" s="2"/>
      <c r="M19" s="2"/>
      <c r="N19" s="2"/>
      <c r="O19" s="2"/>
      <c r="P19" s="2"/>
      <c r="Q19" s="2"/>
      <c r="R19" s="2"/>
      <c r="S19" s="2"/>
      <c r="T19" s="2"/>
      <c r="U19" s="2"/>
      <c r="V19" s="2"/>
      <c r="W19" s="2"/>
      <c r="X19" s="2"/>
      <c r="Y19" s="2"/>
      <c r="Z19" s="2"/>
    </row>
    <row r="20" spans="1:26" ht="14.25" customHeight="1">
      <c r="A20" s="2"/>
      <c r="B20" s="35" t="s">
        <v>51</v>
      </c>
      <c r="C20" s="48">
        <f t="shared" ref="C20:D20" si="2">+C13-C19</f>
        <v>866584402608.04895</v>
      </c>
      <c r="D20" s="145">
        <f t="shared" si="2"/>
        <v>892913380422</v>
      </c>
      <c r="E20" s="32"/>
      <c r="F20" s="2"/>
      <c r="G20" s="2"/>
      <c r="H20" s="2"/>
      <c r="I20" s="2"/>
      <c r="J20" s="2"/>
      <c r="K20" s="2"/>
      <c r="L20" s="2"/>
      <c r="M20" s="2"/>
      <c r="N20" s="2"/>
      <c r="O20" s="2"/>
      <c r="P20" s="2"/>
      <c r="Q20" s="2"/>
      <c r="R20" s="2"/>
      <c r="S20" s="2"/>
      <c r="T20" s="2"/>
      <c r="U20" s="2"/>
      <c r="V20" s="2"/>
      <c r="W20" s="2"/>
      <c r="X20" s="2"/>
      <c r="Y20" s="2"/>
      <c r="Z20" s="2"/>
    </row>
    <row r="21" spans="1:26" ht="14.25" customHeight="1">
      <c r="A21" s="2"/>
      <c r="B21" s="35" t="s">
        <v>54</v>
      </c>
      <c r="C21" s="49">
        <f>+C20/C22</f>
        <v>430989.59857808508</v>
      </c>
      <c r="D21" s="164">
        <f>+D20/D22</f>
        <v>1848589.7899750001</v>
      </c>
      <c r="E21" s="50"/>
      <c r="F21" s="2"/>
      <c r="G21" s="2"/>
      <c r="H21" s="2"/>
      <c r="I21" s="2"/>
      <c r="J21" s="2"/>
      <c r="K21" s="2"/>
      <c r="L21" s="2"/>
      <c r="M21" s="2"/>
      <c r="N21" s="2"/>
      <c r="O21" s="2"/>
      <c r="P21" s="2"/>
      <c r="Q21" s="2"/>
      <c r="R21" s="2"/>
      <c r="S21" s="2"/>
      <c r="T21" s="2"/>
      <c r="U21" s="2"/>
      <c r="V21" s="2"/>
      <c r="W21" s="2"/>
      <c r="X21" s="2"/>
      <c r="Y21" s="2"/>
      <c r="Z21" s="2"/>
    </row>
    <row r="22" spans="1:26" ht="14.25" customHeight="1">
      <c r="A22" s="2"/>
      <c r="B22" s="35" t="s">
        <v>56</v>
      </c>
      <c r="C22" s="49">
        <v>2010685.1893110001</v>
      </c>
      <c r="D22" s="164">
        <v>483024.07882176799</v>
      </c>
      <c r="E22" s="50"/>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3"/>
      <c r="D23" s="3"/>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171" t="s">
        <v>53</v>
      </c>
      <c r="C24" s="170"/>
      <c r="D24" s="170"/>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11"/>
      <c r="C25" s="54"/>
      <c r="D25" s="3"/>
      <c r="E25" s="5"/>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3"/>
      <c r="D26" s="3"/>
      <c r="E26" s="5"/>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3"/>
      <c r="D27" s="3"/>
      <c r="E27" s="3"/>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3"/>
      <c r="D28" s="3"/>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3"/>
      <c r="D29" s="3"/>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3"/>
      <c r="D30" s="3"/>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3"/>
      <c r="D31" s="3"/>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3"/>
      <c r="D32" s="3"/>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3"/>
      <c r="D33" s="3"/>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3"/>
      <c r="D34" s="3"/>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3"/>
      <c r="D35" s="3"/>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3"/>
      <c r="D36" s="3"/>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3"/>
      <c r="D37" s="3"/>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3"/>
      <c r="D38" s="3"/>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3"/>
      <c r="D39" s="3"/>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3"/>
      <c r="D40" s="3"/>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3"/>
      <c r="D41" s="3"/>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3"/>
      <c r="D42" s="3"/>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3"/>
      <c r="D43" s="3"/>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3"/>
      <c r="D44" s="3"/>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3"/>
      <c r="D45" s="3"/>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3"/>
      <c r="D46" s="3"/>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3"/>
      <c r="D47" s="3"/>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3"/>
      <c r="D48" s="3"/>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3"/>
      <c r="D49" s="3"/>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3"/>
      <c r="D50" s="3"/>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3"/>
      <c r="D51" s="3"/>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3"/>
      <c r="D52" s="3"/>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3"/>
      <c r="D53" s="3"/>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3"/>
      <c r="D54" s="3"/>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3"/>
      <c r="D55" s="3"/>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3"/>
      <c r="D56" s="3"/>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3"/>
      <c r="D57" s="3"/>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3"/>
      <c r="D58" s="3"/>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3"/>
      <c r="D59" s="3"/>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3"/>
      <c r="D60" s="3"/>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3"/>
      <c r="D61" s="3"/>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3"/>
      <c r="D62" s="3"/>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3"/>
      <c r="D63" s="3"/>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3"/>
      <c r="D64" s="3"/>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3"/>
      <c r="D65" s="3"/>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3"/>
      <c r="D66" s="3"/>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3"/>
      <c r="D67" s="3"/>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3"/>
      <c r="D68" s="3"/>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3"/>
      <c r="D69" s="3"/>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3"/>
      <c r="D70" s="3"/>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3"/>
      <c r="D71" s="3"/>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3"/>
      <c r="D72" s="3"/>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3"/>
      <c r="D73" s="3"/>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3"/>
      <c r="D74" s="3"/>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3"/>
      <c r="D75" s="3"/>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3"/>
      <c r="D76" s="3"/>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3"/>
      <c r="D77" s="3"/>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3"/>
      <c r="D78" s="3"/>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3"/>
      <c r="D79" s="3"/>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3"/>
      <c r="D80" s="3"/>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3"/>
      <c r="D81" s="3"/>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3"/>
      <c r="D82" s="3"/>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3"/>
      <c r="D83" s="3"/>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3"/>
      <c r="D84" s="3"/>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3"/>
      <c r="D85" s="3"/>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3"/>
      <c r="D86" s="3"/>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3"/>
      <c r="D87" s="3"/>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3"/>
      <c r="D88" s="3"/>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3"/>
      <c r="D89" s="3"/>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3"/>
      <c r="D90" s="3"/>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3"/>
      <c r="D91" s="3"/>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3"/>
      <c r="D92" s="3"/>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3"/>
      <c r="D93" s="3"/>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3"/>
      <c r="D94" s="3"/>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3"/>
      <c r="D95" s="3"/>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3"/>
      <c r="D96" s="3"/>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3"/>
      <c r="D97" s="3"/>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3"/>
      <c r="D98" s="3"/>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3"/>
      <c r="D99" s="3"/>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3"/>
      <c r="D100" s="3"/>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3"/>
      <c r="D101" s="3"/>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3"/>
      <c r="D102" s="3"/>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3"/>
      <c r="D103" s="3"/>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3"/>
      <c r="D104" s="3"/>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3"/>
      <c r="D105" s="3"/>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3"/>
      <c r="D106" s="3"/>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3"/>
      <c r="D107" s="3"/>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3"/>
      <c r="D108" s="3"/>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3"/>
      <c r="D109" s="3"/>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3"/>
      <c r="D110" s="3"/>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3"/>
      <c r="D111" s="3"/>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3"/>
      <c r="D112" s="3"/>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3"/>
      <c r="D113" s="3"/>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3"/>
      <c r="D114" s="3"/>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3"/>
      <c r="D115" s="3"/>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3"/>
      <c r="D116" s="3"/>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3"/>
      <c r="D117" s="3"/>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3"/>
      <c r="D118" s="3"/>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3"/>
      <c r="D119" s="3"/>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3"/>
      <c r="D120" s="3"/>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3"/>
      <c r="D121" s="3"/>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3"/>
      <c r="D122" s="3"/>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3"/>
      <c r="D123" s="3"/>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3"/>
      <c r="D124" s="3"/>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3"/>
      <c r="D125" s="3"/>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3"/>
      <c r="D126" s="3"/>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3"/>
      <c r="D127" s="3"/>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3"/>
      <c r="D128" s="3"/>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3"/>
      <c r="D129" s="3"/>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3"/>
      <c r="D130" s="3"/>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3"/>
      <c r="D131" s="3"/>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3"/>
      <c r="D132" s="3"/>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3"/>
      <c r="D133" s="3"/>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3"/>
      <c r="D134" s="3"/>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3"/>
      <c r="D135" s="3"/>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3"/>
      <c r="D136" s="3"/>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3"/>
      <c r="D137" s="3"/>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3"/>
      <c r="D138" s="3"/>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3"/>
      <c r="D139" s="3"/>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3"/>
      <c r="D140" s="3"/>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3"/>
      <c r="D141" s="3"/>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3"/>
      <c r="D142" s="3"/>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3"/>
      <c r="D143" s="3"/>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3"/>
      <c r="D144" s="3"/>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3"/>
      <c r="D145" s="3"/>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3"/>
      <c r="D146" s="3"/>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3"/>
      <c r="D147" s="3"/>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3"/>
      <c r="D148" s="3"/>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3"/>
      <c r="D149" s="3"/>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3"/>
      <c r="D150" s="3"/>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3"/>
      <c r="D151" s="3"/>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3"/>
      <c r="D152" s="3"/>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3"/>
      <c r="D153" s="3"/>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3"/>
      <c r="D154" s="3"/>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3"/>
      <c r="D155" s="3"/>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3"/>
      <c r="D156" s="3"/>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3"/>
      <c r="D157" s="3"/>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3"/>
      <c r="D158" s="3"/>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3"/>
      <c r="D159" s="3"/>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3"/>
      <c r="D160" s="3"/>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3"/>
      <c r="D161" s="3"/>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3"/>
      <c r="D162" s="3"/>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3"/>
      <c r="D163" s="3"/>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3"/>
      <c r="D164" s="3"/>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3"/>
      <c r="D165" s="3"/>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3"/>
      <c r="D166" s="3"/>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3"/>
      <c r="D167" s="3"/>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3"/>
      <c r="D168" s="3"/>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3"/>
      <c r="D169" s="3"/>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3"/>
      <c r="D170" s="3"/>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3"/>
      <c r="D171" s="3"/>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3"/>
      <c r="D172" s="3"/>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3"/>
      <c r="D173" s="3"/>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3"/>
      <c r="D174" s="3"/>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3"/>
      <c r="D175" s="3"/>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3"/>
      <c r="D176" s="3"/>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3"/>
      <c r="D177" s="3"/>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3"/>
      <c r="D178" s="3"/>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3"/>
      <c r="D179" s="3"/>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3"/>
      <c r="D180" s="3"/>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3"/>
      <c r="D181" s="3"/>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3"/>
      <c r="D182" s="3"/>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3"/>
      <c r="D183" s="3"/>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3"/>
      <c r="D184" s="3"/>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3"/>
      <c r="D185" s="3"/>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3"/>
      <c r="D186" s="3"/>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3"/>
      <c r="D187" s="3"/>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3"/>
      <c r="D188" s="3"/>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3"/>
      <c r="D189" s="3"/>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3"/>
      <c r="D190" s="3"/>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3"/>
      <c r="D191" s="3"/>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3"/>
      <c r="D192" s="3"/>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3"/>
      <c r="D193" s="3"/>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3"/>
      <c r="D194" s="3"/>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3"/>
      <c r="D195" s="3"/>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3"/>
      <c r="D196" s="3"/>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3"/>
      <c r="D197" s="3"/>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3"/>
      <c r="D198" s="3"/>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3"/>
      <c r="D199" s="3"/>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3"/>
      <c r="D200" s="3"/>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3"/>
      <c r="D201" s="3"/>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3"/>
      <c r="D202" s="3"/>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3"/>
      <c r="D203" s="3"/>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3"/>
      <c r="D204" s="3"/>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3"/>
      <c r="D205" s="3"/>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3"/>
      <c r="D206" s="3"/>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3"/>
      <c r="D207" s="3"/>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3"/>
      <c r="D208" s="3"/>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3"/>
      <c r="D209" s="3"/>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3"/>
      <c r="D210" s="3"/>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3"/>
      <c r="D211" s="3"/>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3"/>
      <c r="D212" s="3"/>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3"/>
      <c r="D213" s="3"/>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3"/>
      <c r="D214" s="3"/>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3"/>
      <c r="D215" s="3"/>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3"/>
      <c r="D216" s="3"/>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3"/>
      <c r="D217" s="3"/>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3"/>
      <c r="D218" s="3"/>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3"/>
      <c r="D219" s="3"/>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3"/>
      <c r="D220" s="3"/>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3"/>
      <c r="D221" s="3"/>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3"/>
      <c r="D222" s="3"/>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3"/>
      <c r="D223" s="3"/>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3"/>
      <c r="D224" s="3"/>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3"/>
      <c r="D225" s="3"/>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3"/>
      <c r="D226" s="3"/>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3"/>
      <c r="D227" s="3"/>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3"/>
      <c r="D228" s="3"/>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3"/>
      <c r="D229" s="3"/>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3"/>
      <c r="D230" s="3"/>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3"/>
      <c r="D231" s="3"/>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3"/>
      <c r="D232" s="3"/>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3"/>
      <c r="D233" s="3"/>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3"/>
      <c r="D234" s="3"/>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3"/>
      <c r="D235" s="3"/>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3"/>
      <c r="D236" s="3"/>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3"/>
      <c r="D237" s="3"/>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3"/>
      <c r="D238" s="3"/>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3"/>
      <c r="D239" s="3"/>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3"/>
      <c r="D240" s="3"/>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3"/>
      <c r="D241" s="3"/>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3"/>
      <c r="D242" s="3"/>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3"/>
      <c r="D243" s="3"/>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3"/>
      <c r="D244" s="3"/>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3"/>
      <c r="D245" s="3"/>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3"/>
      <c r="D246" s="3"/>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3"/>
      <c r="D247" s="3"/>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3"/>
      <c r="D248" s="3"/>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3"/>
      <c r="D249" s="3"/>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3"/>
      <c r="D250" s="3"/>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3"/>
      <c r="D251" s="3"/>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3"/>
      <c r="D252" s="3"/>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3"/>
      <c r="D253" s="3"/>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3"/>
      <c r="D254" s="3"/>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3"/>
      <c r="D255" s="3"/>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3"/>
      <c r="D256" s="3"/>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3"/>
      <c r="D257" s="3"/>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3"/>
      <c r="D258" s="3"/>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3"/>
      <c r="D259" s="3"/>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3"/>
      <c r="D260" s="3"/>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3"/>
      <c r="D261" s="3"/>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3"/>
      <c r="D262" s="3"/>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3"/>
      <c r="D263" s="3"/>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3"/>
      <c r="D264" s="3"/>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3"/>
      <c r="D265" s="3"/>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3"/>
      <c r="D266" s="3"/>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3"/>
      <c r="D267" s="3"/>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3"/>
      <c r="D268" s="3"/>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3"/>
      <c r="D269" s="3"/>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3"/>
      <c r="D270" s="3"/>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3"/>
      <c r="D271" s="3"/>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3"/>
      <c r="D272" s="3"/>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3"/>
      <c r="D273" s="3"/>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3"/>
      <c r="D274" s="3"/>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3"/>
      <c r="D275" s="3"/>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3"/>
      <c r="D276" s="3"/>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3"/>
      <c r="D277" s="3"/>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3"/>
      <c r="D278" s="3"/>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3"/>
      <c r="D279" s="3"/>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3"/>
      <c r="D280" s="3"/>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3"/>
      <c r="D281" s="3"/>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3"/>
      <c r="D282" s="3"/>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3"/>
      <c r="D283" s="3"/>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3"/>
      <c r="D284" s="3"/>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3"/>
      <c r="D285" s="3"/>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3"/>
      <c r="D286" s="3"/>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3"/>
      <c r="D287" s="3"/>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3"/>
      <c r="D288" s="3"/>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3"/>
      <c r="D289" s="3"/>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3"/>
      <c r="D290" s="3"/>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3"/>
      <c r="D291" s="3"/>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3"/>
      <c r="D292" s="3"/>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3"/>
      <c r="D293" s="3"/>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3"/>
      <c r="D294" s="3"/>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3"/>
      <c r="D295" s="3"/>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3"/>
      <c r="D296" s="3"/>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3"/>
      <c r="D297" s="3"/>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3"/>
      <c r="D298" s="3"/>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3"/>
      <c r="D299" s="3"/>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3"/>
      <c r="D300" s="3"/>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3"/>
      <c r="D301" s="3"/>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3"/>
      <c r="D302" s="3"/>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3"/>
      <c r="D303" s="3"/>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3"/>
      <c r="D304" s="3"/>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3"/>
      <c r="D305" s="3"/>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3"/>
      <c r="D306" s="3"/>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3"/>
      <c r="D307" s="3"/>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3"/>
      <c r="D308" s="3"/>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3"/>
      <c r="D309" s="3"/>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3"/>
      <c r="D310" s="3"/>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3"/>
      <c r="D311" s="3"/>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3"/>
      <c r="D312" s="3"/>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3"/>
      <c r="D313" s="3"/>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3"/>
      <c r="D314" s="3"/>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3"/>
      <c r="D315" s="3"/>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3"/>
      <c r="D316" s="3"/>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3"/>
      <c r="D317" s="3"/>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3"/>
      <c r="D318" s="3"/>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3"/>
      <c r="D319" s="3"/>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3"/>
      <c r="D320" s="3"/>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3"/>
      <c r="D321" s="3"/>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3"/>
      <c r="D322" s="3"/>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3"/>
      <c r="D323" s="3"/>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3"/>
      <c r="D324" s="3"/>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3"/>
      <c r="D325" s="3"/>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3"/>
      <c r="D326" s="3"/>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3"/>
      <c r="D327" s="3"/>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3"/>
      <c r="D328" s="3"/>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3"/>
      <c r="D329" s="3"/>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3"/>
      <c r="D330" s="3"/>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3"/>
      <c r="D331" s="3"/>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3"/>
      <c r="D332" s="3"/>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3"/>
      <c r="D333" s="3"/>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3"/>
      <c r="D334" s="3"/>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3"/>
      <c r="D335" s="3"/>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3"/>
      <c r="D336" s="3"/>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3"/>
      <c r="D337" s="3"/>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3"/>
      <c r="D338" s="3"/>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3"/>
      <c r="D339" s="3"/>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3"/>
      <c r="D340" s="3"/>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3"/>
      <c r="D341" s="3"/>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3"/>
      <c r="D342" s="3"/>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3"/>
      <c r="D343" s="3"/>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3"/>
      <c r="D344" s="3"/>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3"/>
      <c r="D345" s="3"/>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3"/>
      <c r="D346" s="3"/>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3"/>
      <c r="D347" s="3"/>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3"/>
      <c r="D348" s="3"/>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3"/>
      <c r="D349" s="3"/>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3"/>
      <c r="D350" s="3"/>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3"/>
      <c r="D351" s="3"/>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3"/>
      <c r="D352" s="3"/>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3"/>
      <c r="D353" s="3"/>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3"/>
      <c r="D354" s="3"/>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3"/>
      <c r="D355" s="3"/>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3"/>
      <c r="D356" s="3"/>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3"/>
      <c r="D357" s="3"/>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3"/>
      <c r="D358" s="3"/>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3"/>
      <c r="D359" s="3"/>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3"/>
      <c r="D360" s="3"/>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3"/>
      <c r="D361" s="3"/>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3"/>
      <c r="D362" s="3"/>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3"/>
      <c r="D363" s="3"/>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3"/>
      <c r="D364" s="3"/>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3"/>
      <c r="D365" s="3"/>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3"/>
      <c r="D366" s="3"/>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3"/>
      <c r="D367" s="3"/>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3"/>
      <c r="D368" s="3"/>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3"/>
      <c r="D369" s="3"/>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3"/>
      <c r="D370" s="3"/>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3"/>
      <c r="D371" s="3"/>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3"/>
      <c r="D372" s="3"/>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3"/>
      <c r="D373" s="3"/>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3"/>
      <c r="D374" s="3"/>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3"/>
      <c r="D375" s="3"/>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3"/>
      <c r="D376" s="3"/>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3"/>
      <c r="D377" s="3"/>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3"/>
      <c r="D378" s="3"/>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3"/>
      <c r="D379" s="3"/>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3"/>
      <c r="D380" s="3"/>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3"/>
      <c r="D381" s="3"/>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3"/>
      <c r="D382" s="3"/>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3"/>
      <c r="D383" s="3"/>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3"/>
      <c r="D384" s="3"/>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3"/>
      <c r="D385" s="3"/>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3"/>
      <c r="D386" s="3"/>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3"/>
      <c r="D387" s="3"/>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3"/>
      <c r="D388" s="3"/>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3"/>
      <c r="D389" s="3"/>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3"/>
      <c r="D390" s="3"/>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3"/>
      <c r="D391" s="3"/>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3"/>
      <c r="D392" s="3"/>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3"/>
      <c r="D393" s="3"/>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3"/>
      <c r="D394" s="3"/>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3"/>
      <c r="D395" s="3"/>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3"/>
      <c r="D396" s="3"/>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3"/>
      <c r="D397" s="3"/>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3"/>
      <c r="D398" s="3"/>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3"/>
      <c r="D399" s="3"/>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3"/>
      <c r="D400" s="3"/>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3"/>
      <c r="D401" s="3"/>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3"/>
      <c r="D402" s="3"/>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3"/>
      <c r="D403" s="3"/>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3"/>
      <c r="D404" s="3"/>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3"/>
      <c r="D405" s="3"/>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3"/>
      <c r="D406" s="3"/>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3"/>
      <c r="D407" s="3"/>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3"/>
      <c r="D408" s="3"/>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3"/>
      <c r="D409" s="3"/>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3"/>
      <c r="D410" s="3"/>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3"/>
      <c r="D411" s="3"/>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3"/>
      <c r="D412" s="3"/>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3"/>
      <c r="D413" s="3"/>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3"/>
      <c r="D414" s="3"/>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3"/>
      <c r="D415" s="3"/>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3"/>
      <c r="D416" s="3"/>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3"/>
      <c r="D417" s="3"/>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3"/>
      <c r="D418" s="3"/>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3"/>
      <c r="D419" s="3"/>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3"/>
      <c r="D420" s="3"/>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3"/>
      <c r="D421" s="3"/>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3"/>
      <c r="D422" s="3"/>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3"/>
      <c r="D423" s="3"/>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3"/>
      <c r="D424" s="3"/>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3"/>
      <c r="D425" s="3"/>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3"/>
      <c r="D426" s="3"/>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3"/>
      <c r="D427" s="3"/>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3"/>
      <c r="D428" s="3"/>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3"/>
      <c r="D429" s="3"/>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3"/>
      <c r="D430" s="3"/>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3"/>
      <c r="D431" s="3"/>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3"/>
      <c r="D432" s="3"/>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3"/>
      <c r="D433" s="3"/>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3"/>
      <c r="D434" s="3"/>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3"/>
      <c r="D435" s="3"/>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3"/>
      <c r="D436" s="3"/>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3"/>
      <c r="D437" s="3"/>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3"/>
      <c r="D438" s="3"/>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3"/>
      <c r="D439" s="3"/>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3"/>
      <c r="D440" s="3"/>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3"/>
      <c r="D441" s="3"/>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3"/>
      <c r="D442" s="3"/>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3"/>
      <c r="D443" s="3"/>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3"/>
      <c r="D444" s="3"/>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3"/>
      <c r="D445" s="3"/>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3"/>
      <c r="D446" s="3"/>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3"/>
      <c r="D447" s="3"/>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3"/>
      <c r="D448" s="3"/>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3"/>
      <c r="D449" s="3"/>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3"/>
      <c r="D450" s="3"/>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3"/>
      <c r="D451" s="3"/>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3"/>
      <c r="D452" s="3"/>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3"/>
      <c r="D453" s="3"/>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3"/>
      <c r="D454" s="3"/>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3"/>
      <c r="D455" s="3"/>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3"/>
      <c r="D456" s="3"/>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3"/>
      <c r="D457" s="3"/>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3"/>
      <c r="D458" s="3"/>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3"/>
      <c r="D459" s="3"/>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3"/>
      <c r="D460" s="3"/>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3"/>
      <c r="D461" s="3"/>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3"/>
      <c r="D462" s="3"/>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3"/>
      <c r="D463" s="3"/>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3"/>
      <c r="D464" s="3"/>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3"/>
      <c r="D465" s="3"/>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3"/>
      <c r="D466" s="3"/>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3"/>
      <c r="D467" s="3"/>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3"/>
      <c r="D468" s="3"/>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3"/>
      <c r="D469" s="3"/>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3"/>
      <c r="D470" s="3"/>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3"/>
      <c r="D471" s="3"/>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3"/>
      <c r="D472" s="3"/>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3"/>
      <c r="D473" s="3"/>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3"/>
      <c r="D474" s="3"/>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3"/>
      <c r="D475" s="3"/>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3"/>
      <c r="D476" s="3"/>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3"/>
      <c r="D477" s="3"/>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3"/>
      <c r="D478" s="3"/>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3"/>
      <c r="D479" s="3"/>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3"/>
      <c r="D480" s="3"/>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3"/>
      <c r="D481" s="3"/>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3"/>
      <c r="D482" s="3"/>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3"/>
      <c r="D483" s="3"/>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3"/>
      <c r="D484" s="3"/>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3"/>
      <c r="D485" s="3"/>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3"/>
      <c r="D486" s="3"/>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3"/>
      <c r="D487" s="3"/>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3"/>
      <c r="D488" s="3"/>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3"/>
      <c r="D489" s="3"/>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3"/>
      <c r="D490" s="3"/>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3"/>
      <c r="D491" s="3"/>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3"/>
      <c r="D492" s="3"/>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3"/>
      <c r="D493" s="3"/>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3"/>
      <c r="D494" s="3"/>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3"/>
      <c r="D495" s="3"/>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3"/>
      <c r="D496" s="3"/>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3"/>
      <c r="D497" s="3"/>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3"/>
      <c r="D498" s="3"/>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3"/>
      <c r="D499" s="3"/>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3"/>
      <c r="D500" s="3"/>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3"/>
      <c r="D501" s="3"/>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3"/>
      <c r="D502" s="3"/>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3"/>
      <c r="D503" s="3"/>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3"/>
      <c r="D504" s="3"/>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3"/>
      <c r="D505" s="3"/>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3"/>
      <c r="D506" s="3"/>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3"/>
      <c r="D507" s="3"/>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3"/>
      <c r="D508" s="3"/>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3"/>
      <c r="D509" s="3"/>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3"/>
      <c r="D510" s="3"/>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3"/>
      <c r="D511" s="3"/>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3"/>
      <c r="D512" s="3"/>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3"/>
      <c r="D513" s="3"/>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3"/>
      <c r="D514" s="3"/>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3"/>
      <c r="D515" s="3"/>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3"/>
      <c r="D516" s="3"/>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3"/>
      <c r="D517" s="3"/>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3"/>
      <c r="D518" s="3"/>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3"/>
      <c r="D519" s="3"/>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3"/>
      <c r="D520" s="3"/>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3"/>
      <c r="D521" s="3"/>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3"/>
      <c r="D522" s="3"/>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3"/>
      <c r="D523" s="3"/>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3"/>
      <c r="D524" s="3"/>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3"/>
      <c r="D525" s="3"/>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3"/>
      <c r="D526" s="3"/>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3"/>
      <c r="D527" s="3"/>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3"/>
      <c r="D528" s="3"/>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3"/>
      <c r="D529" s="3"/>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3"/>
      <c r="D530" s="3"/>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3"/>
      <c r="D531" s="3"/>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3"/>
      <c r="D532" s="3"/>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3"/>
      <c r="D533" s="3"/>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3"/>
      <c r="D534" s="3"/>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3"/>
      <c r="D535" s="3"/>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3"/>
      <c r="D536" s="3"/>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3"/>
      <c r="D537" s="3"/>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3"/>
      <c r="D538" s="3"/>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3"/>
      <c r="D539" s="3"/>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3"/>
      <c r="D540" s="3"/>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3"/>
      <c r="D541" s="3"/>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3"/>
      <c r="D542" s="3"/>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3"/>
      <c r="D543" s="3"/>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3"/>
      <c r="D544" s="3"/>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3"/>
      <c r="D545" s="3"/>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3"/>
      <c r="D546" s="3"/>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3"/>
      <c r="D547" s="3"/>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3"/>
      <c r="D548" s="3"/>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3"/>
      <c r="D549" s="3"/>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3"/>
      <c r="D550" s="3"/>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3"/>
      <c r="D551" s="3"/>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3"/>
      <c r="D552" s="3"/>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3"/>
      <c r="D553" s="3"/>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3"/>
      <c r="D554" s="3"/>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3"/>
      <c r="D555" s="3"/>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3"/>
      <c r="D556" s="3"/>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3"/>
      <c r="D557" s="3"/>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3"/>
      <c r="D558" s="3"/>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3"/>
      <c r="D559" s="3"/>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3"/>
      <c r="D560" s="3"/>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3"/>
      <c r="D561" s="3"/>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3"/>
      <c r="D562" s="3"/>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3"/>
      <c r="D563" s="3"/>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3"/>
      <c r="D564" s="3"/>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3"/>
      <c r="D565" s="3"/>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3"/>
      <c r="D566" s="3"/>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3"/>
      <c r="D567" s="3"/>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3"/>
      <c r="D568" s="3"/>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3"/>
      <c r="D569" s="3"/>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3"/>
      <c r="D570" s="3"/>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3"/>
      <c r="D571" s="3"/>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3"/>
      <c r="D572" s="3"/>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3"/>
      <c r="D573" s="3"/>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3"/>
      <c r="D574" s="3"/>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3"/>
      <c r="D575" s="3"/>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3"/>
      <c r="D576" s="3"/>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3"/>
      <c r="D577" s="3"/>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3"/>
      <c r="D578" s="3"/>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3"/>
      <c r="D579" s="3"/>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3"/>
      <c r="D580" s="3"/>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3"/>
      <c r="D581" s="3"/>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3"/>
      <c r="D582" s="3"/>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3"/>
      <c r="D583" s="3"/>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3"/>
      <c r="D584" s="3"/>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3"/>
      <c r="D585" s="3"/>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3"/>
      <c r="D586" s="3"/>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3"/>
      <c r="D587" s="3"/>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3"/>
      <c r="D588" s="3"/>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3"/>
      <c r="D589" s="3"/>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3"/>
      <c r="D590" s="3"/>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3"/>
      <c r="D591" s="3"/>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3"/>
      <c r="D592" s="3"/>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3"/>
      <c r="D593" s="3"/>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3"/>
      <c r="D594" s="3"/>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3"/>
      <c r="D595" s="3"/>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3"/>
      <c r="D596" s="3"/>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3"/>
      <c r="D597" s="3"/>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3"/>
      <c r="D598" s="3"/>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3"/>
      <c r="D599" s="3"/>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3"/>
      <c r="D600" s="3"/>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3"/>
      <c r="D601" s="3"/>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3"/>
      <c r="D602" s="3"/>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3"/>
      <c r="D603" s="3"/>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3"/>
      <c r="D604" s="3"/>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3"/>
      <c r="D605" s="3"/>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3"/>
      <c r="D606" s="3"/>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3"/>
      <c r="D607" s="3"/>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3"/>
      <c r="D608" s="3"/>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3"/>
      <c r="D609" s="3"/>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3"/>
      <c r="D610" s="3"/>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3"/>
      <c r="D611" s="3"/>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3"/>
      <c r="D612" s="3"/>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3"/>
      <c r="D613" s="3"/>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3"/>
      <c r="D614" s="3"/>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3"/>
      <c r="D615" s="3"/>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3"/>
      <c r="D616" s="3"/>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3"/>
      <c r="D617" s="3"/>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3"/>
      <c r="D618" s="3"/>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3"/>
      <c r="D619" s="3"/>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3"/>
      <c r="D620" s="3"/>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3"/>
      <c r="D621" s="3"/>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3"/>
      <c r="D622" s="3"/>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3"/>
      <c r="D623" s="3"/>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3"/>
      <c r="D624" s="3"/>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3"/>
      <c r="D625" s="3"/>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3"/>
      <c r="D626" s="3"/>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3"/>
      <c r="D627" s="3"/>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3"/>
      <c r="D628" s="3"/>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3"/>
      <c r="D629" s="3"/>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3"/>
      <c r="D630" s="3"/>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3"/>
      <c r="D631" s="3"/>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3"/>
      <c r="D632" s="3"/>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3"/>
      <c r="D633" s="3"/>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3"/>
      <c r="D634" s="3"/>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3"/>
      <c r="D635" s="3"/>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3"/>
      <c r="D636" s="3"/>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3"/>
      <c r="D637" s="3"/>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3"/>
      <c r="D638" s="3"/>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3"/>
      <c r="D639" s="3"/>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3"/>
      <c r="D640" s="3"/>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3"/>
      <c r="D641" s="3"/>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3"/>
      <c r="D642" s="3"/>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3"/>
      <c r="D643" s="3"/>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3"/>
      <c r="D644" s="3"/>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3"/>
      <c r="D645" s="3"/>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3"/>
      <c r="D646" s="3"/>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3"/>
      <c r="D647" s="3"/>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3"/>
      <c r="D648" s="3"/>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3"/>
      <c r="D649" s="3"/>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3"/>
      <c r="D650" s="3"/>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3"/>
      <c r="D651" s="3"/>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3"/>
      <c r="D652" s="3"/>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3"/>
      <c r="D653" s="3"/>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3"/>
      <c r="D654" s="3"/>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3"/>
      <c r="D655" s="3"/>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3"/>
      <c r="D656" s="3"/>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3"/>
      <c r="D657" s="3"/>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3"/>
      <c r="D658" s="3"/>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3"/>
      <c r="D659" s="3"/>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3"/>
      <c r="D660" s="3"/>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3"/>
      <c r="D661" s="3"/>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3"/>
      <c r="D662" s="3"/>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3"/>
      <c r="D663" s="3"/>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3"/>
      <c r="D664" s="3"/>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3"/>
      <c r="D665" s="3"/>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3"/>
      <c r="D666" s="3"/>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3"/>
      <c r="D667" s="3"/>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3"/>
      <c r="D668" s="3"/>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3"/>
      <c r="D669" s="3"/>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3"/>
      <c r="D670" s="3"/>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3"/>
      <c r="D671" s="3"/>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3"/>
      <c r="D672" s="3"/>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3"/>
      <c r="D673" s="3"/>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3"/>
      <c r="D674" s="3"/>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3"/>
      <c r="D675" s="3"/>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3"/>
      <c r="D676" s="3"/>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3"/>
      <c r="D677" s="3"/>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3"/>
      <c r="D678" s="3"/>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3"/>
      <c r="D679" s="3"/>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3"/>
      <c r="D680" s="3"/>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3"/>
      <c r="D681" s="3"/>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3"/>
      <c r="D682" s="3"/>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3"/>
      <c r="D683" s="3"/>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3"/>
      <c r="D684" s="3"/>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3"/>
      <c r="D685" s="3"/>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3"/>
      <c r="D686" s="3"/>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3"/>
      <c r="D687" s="3"/>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3"/>
      <c r="D688" s="3"/>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3"/>
      <c r="D689" s="3"/>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3"/>
      <c r="D690" s="3"/>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3"/>
      <c r="D691" s="3"/>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3"/>
      <c r="D692" s="3"/>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3"/>
      <c r="D693" s="3"/>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3"/>
      <c r="D694" s="3"/>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3"/>
      <c r="D695" s="3"/>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3"/>
      <c r="D696" s="3"/>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3"/>
      <c r="D697" s="3"/>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3"/>
      <c r="D698" s="3"/>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3"/>
      <c r="D699" s="3"/>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3"/>
      <c r="D700" s="3"/>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3"/>
      <c r="D701" s="3"/>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3"/>
      <c r="D702" s="3"/>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3"/>
      <c r="D703" s="3"/>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3"/>
      <c r="D704" s="3"/>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3"/>
      <c r="D705" s="3"/>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3"/>
      <c r="D706" s="3"/>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3"/>
      <c r="D707" s="3"/>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3"/>
      <c r="D708" s="3"/>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3"/>
      <c r="D709" s="3"/>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3"/>
      <c r="D710" s="3"/>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3"/>
      <c r="D711" s="3"/>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3"/>
      <c r="D712" s="3"/>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3"/>
      <c r="D713" s="3"/>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3"/>
      <c r="D714" s="3"/>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3"/>
      <c r="D715" s="3"/>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3"/>
      <c r="D716" s="3"/>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3"/>
      <c r="D717" s="3"/>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3"/>
      <c r="D718" s="3"/>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3"/>
      <c r="D719" s="3"/>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3"/>
      <c r="D720" s="3"/>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3"/>
      <c r="D721" s="3"/>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3"/>
      <c r="D722" s="3"/>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3"/>
      <c r="D723" s="3"/>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3"/>
      <c r="D724" s="3"/>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3"/>
      <c r="D725" s="3"/>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3"/>
      <c r="D726" s="3"/>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3"/>
      <c r="D727" s="3"/>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3"/>
      <c r="D728" s="3"/>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3"/>
      <c r="D729" s="3"/>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3"/>
      <c r="D730" s="3"/>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3"/>
      <c r="D731" s="3"/>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3"/>
      <c r="D732" s="3"/>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3"/>
      <c r="D733" s="3"/>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3"/>
      <c r="D734" s="3"/>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3"/>
      <c r="D735" s="3"/>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3"/>
      <c r="D736" s="3"/>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3"/>
      <c r="D737" s="3"/>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3"/>
      <c r="D738" s="3"/>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3"/>
      <c r="D739" s="3"/>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3"/>
      <c r="D740" s="3"/>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3"/>
      <c r="D741" s="3"/>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3"/>
      <c r="D742" s="3"/>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3"/>
      <c r="D743" s="3"/>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3"/>
      <c r="D744" s="3"/>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3"/>
      <c r="D745" s="3"/>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3"/>
      <c r="D746" s="3"/>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3"/>
      <c r="D747" s="3"/>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3"/>
      <c r="D748" s="3"/>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3"/>
      <c r="D749" s="3"/>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3"/>
      <c r="D750" s="3"/>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3"/>
      <c r="D751" s="3"/>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3"/>
      <c r="D752" s="3"/>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3"/>
      <c r="D753" s="3"/>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3"/>
      <c r="D754" s="3"/>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3"/>
      <c r="D755" s="3"/>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3"/>
      <c r="D756" s="3"/>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3"/>
      <c r="D757" s="3"/>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3"/>
      <c r="D758" s="3"/>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3"/>
      <c r="D759" s="3"/>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3"/>
      <c r="D760" s="3"/>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3"/>
      <c r="D761" s="3"/>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3"/>
      <c r="D762" s="3"/>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3"/>
      <c r="D763" s="3"/>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3"/>
      <c r="D764" s="3"/>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3"/>
      <c r="D765" s="3"/>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3"/>
      <c r="D766" s="3"/>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3"/>
      <c r="D767" s="3"/>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3"/>
      <c r="D768" s="3"/>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3"/>
      <c r="D769" s="3"/>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3"/>
      <c r="D770" s="3"/>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3"/>
      <c r="D771" s="3"/>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3"/>
      <c r="D772" s="3"/>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3"/>
      <c r="D773" s="3"/>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3"/>
      <c r="D774" s="3"/>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3"/>
      <c r="D775" s="3"/>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3"/>
      <c r="D776" s="3"/>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3"/>
      <c r="D777" s="3"/>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3"/>
      <c r="D778" s="3"/>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3"/>
      <c r="D779" s="3"/>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3"/>
      <c r="D780" s="3"/>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3"/>
      <c r="D781" s="3"/>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3"/>
      <c r="D782" s="3"/>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3"/>
      <c r="D783" s="3"/>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3"/>
      <c r="D784" s="3"/>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3"/>
      <c r="D785" s="3"/>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3"/>
      <c r="D786" s="3"/>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3"/>
      <c r="D787" s="3"/>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3"/>
      <c r="D788" s="3"/>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3"/>
      <c r="D789" s="3"/>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3"/>
      <c r="D790" s="3"/>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3"/>
      <c r="D791" s="3"/>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3"/>
      <c r="D792" s="3"/>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3"/>
      <c r="D793" s="3"/>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3"/>
      <c r="D794" s="3"/>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3"/>
      <c r="D795" s="3"/>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3"/>
      <c r="D796" s="3"/>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3"/>
      <c r="D797" s="3"/>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3"/>
      <c r="D798" s="3"/>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3"/>
      <c r="D799" s="3"/>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3"/>
      <c r="D800" s="3"/>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3"/>
      <c r="D801" s="3"/>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3"/>
      <c r="D802" s="3"/>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3"/>
      <c r="D803" s="3"/>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3"/>
      <c r="D804" s="3"/>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3"/>
      <c r="D805" s="3"/>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3"/>
      <c r="D806" s="3"/>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3"/>
      <c r="D807" s="3"/>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3"/>
      <c r="D808" s="3"/>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3"/>
      <c r="D809" s="3"/>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3"/>
      <c r="D810" s="3"/>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3"/>
      <c r="D811" s="3"/>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3"/>
      <c r="D812" s="3"/>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3"/>
      <c r="D813" s="3"/>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3"/>
      <c r="D814" s="3"/>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3"/>
      <c r="D815" s="3"/>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3"/>
      <c r="D816" s="3"/>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3"/>
      <c r="D817" s="3"/>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3"/>
      <c r="D818" s="3"/>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3"/>
      <c r="D819" s="3"/>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3"/>
      <c r="D820" s="3"/>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3"/>
      <c r="D821" s="3"/>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3"/>
      <c r="D822" s="3"/>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3"/>
      <c r="D823" s="3"/>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3"/>
      <c r="D824" s="3"/>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3"/>
      <c r="D825" s="3"/>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3"/>
      <c r="D826" s="3"/>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3"/>
      <c r="D827" s="3"/>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3"/>
      <c r="D828" s="3"/>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3"/>
      <c r="D829" s="3"/>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3"/>
      <c r="D830" s="3"/>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3"/>
      <c r="D831" s="3"/>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3"/>
      <c r="D832" s="3"/>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3"/>
      <c r="D833" s="3"/>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3"/>
      <c r="D834" s="3"/>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3"/>
      <c r="D835" s="3"/>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3"/>
      <c r="D836" s="3"/>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3"/>
      <c r="D837" s="3"/>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3"/>
      <c r="D838" s="3"/>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3"/>
      <c r="D839" s="3"/>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3"/>
      <c r="D840" s="3"/>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3"/>
      <c r="D841" s="3"/>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3"/>
      <c r="D842" s="3"/>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3"/>
      <c r="D843" s="3"/>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3"/>
      <c r="D844" s="3"/>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3"/>
      <c r="D845" s="3"/>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3"/>
      <c r="D846" s="3"/>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3"/>
      <c r="D847" s="3"/>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3"/>
      <c r="D848" s="3"/>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3"/>
      <c r="D849" s="3"/>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3"/>
      <c r="D850" s="3"/>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3"/>
      <c r="D851" s="3"/>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3"/>
      <c r="D852" s="3"/>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3"/>
      <c r="D853" s="3"/>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3"/>
      <c r="D854" s="3"/>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3"/>
      <c r="D855" s="3"/>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3"/>
      <c r="D856" s="3"/>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3"/>
      <c r="D857" s="3"/>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3"/>
      <c r="D858" s="3"/>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3"/>
      <c r="D859" s="3"/>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3"/>
      <c r="D860" s="3"/>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3"/>
      <c r="D861" s="3"/>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3"/>
      <c r="D862" s="3"/>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3"/>
      <c r="D863" s="3"/>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3"/>
      <c r="D864" s="3"/>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3"/>
      <c r="D865" s="3"/>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3"/>
      <c r="D866" s="3"/>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3"/>
      <c r="D867" s="3"/>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3"/>
      <c r="D868" s="3"/>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3"/>
      <c r="D869" s="3"/>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3"/>
      <c r="D870" s="3"/>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3"/>
      <c r="D871" s="3"/>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3"/>
      <c r="D872" s="3"/>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3"/>
      <c r="D873" s="3"/>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3"/>
      <c r="D874" s="3"/>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3"/>
      <c r="D875" s="3"/>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3"/>
      <c r="D876" s="3"/>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3"/>
      <c r="D877" s="3"/>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3"/>
      <c r="D878" s="3"/>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3"/>
      <c r="D879" s="3"/>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3"/>
      <c r="D880" s="3"/>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3"/>
      <c r="D881" s="3"/>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3"/>
      <c r="D882" s="3"/>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3"/>
      <c r="D883" s="3"/>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3"/>
      <c r="D884" s="3"/>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3"/>
      <c r="D885" s="3"/>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3"/>
      <c r="D886" s="3"/>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3"/>
      <c r="D887" s="3"/>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3"/>
      <c r="D888" s="3"/>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3"/>
      <c r="D889" s="3"/>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3"/>
      <c r="D890" s="3"/>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3"/>
      <c r="D891" s="3"/>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3"/>
      <c r="D892" s="3"/>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3"/>
      <c r="D893" s="3"/>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3"/>
      <c r="D894" s="3"/>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3"/>
      <c r="D895" s="3"/>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3"/>
      <c r="D896" s="3"/>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3"/>
      <c r="D897" s="3"/>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3"/>
      <c r="D898" s="3"/>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3"/>
      <c r="D899" s="3"/>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3"/>
      <c r="D900" s="3"/>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3"/>
      <c r="D901" s="3"/>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3"/>
      <c r="D902" s="3"/>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3"/>
      <c r="D903" s="3"/>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3"/>
      <c r="D904" s="3"/>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3"/>
      <c r="D905" s="3"/>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3"/>
      <c r="D906" s="3"/>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3"/>
      <c r="D907" s="3"/>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3"/>
      <c r="D908" s="3"/>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3"/>
      <c r="D909" s="3"/>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3"/>
      <c r="D910" s="3"/>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3"/>
      <c r="D911" s="3"/>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3"/>
      <c r="D912" s="3"/>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3"/>
      <c r="D913" s="3"/>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3"/>
      <c r="D914" s="3"/>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3"/>
      <c r="D915" s="3"/>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3"/>
      <c r="D916" s="3"/>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3"/>
      <c r="D917" s="3"/>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3"/>
      <c r="D918" s="3"/>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3"/>
      <c r="D919" s="3"/>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3"/>
      <c r="D920" s="3"/>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3"/>
      <c r="D921" s="3"/>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3"/>
      <c r="D922" s="3"/>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3"/>
      <c r="D923" s="3"/>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3"/>
      <c r="D924" s="3"/>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3"/>
      <c r="D925" s="3"/>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3"/>
      <c r="D926" s="3"/>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3"/>
      <c r="D927" s="3"/>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3"/>
      <c r="D928" s="3"/>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3"/>
      <c r="D929" s="3"/>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3"/>
      <c r="D930" s="3"/>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3"/>
      <c r="D931" s="3"/>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3"/>
      <c r="D932" s="3"/>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3"/>
      <c r="D933" s="3"/>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3"/>
      <c r="D934" s="3"/>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3"/>
      <c r="D935" s="3"/>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3"/>
      <c r="D936" s="3"/>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3"/>
      <c r="D937" s="3"/>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3"/>
      <c r="D938" s="3"/>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3"/>
      <c r="D939" s="3"/>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3"/>
      <c r="D940" s="3"/>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3"/>
      <c r="D941" s="3"/>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3"/>
      <c r="D942" s="3"/>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3"/>
      <c r="D943" s="3"/>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3"/>
      <c r="D944" s="3"/>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3"/>
      <c r="D945" s="3"/>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3"/>
      <c r="D946" s="3"/>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3"/>
      <c r="D947" s="3"/>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3"/>
      <c r="D948" s="3"/>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3"/>
      <c r="D949" s="3"/>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3"/>
      <c r="D950" s="3"/>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3"/>
      <c r="D951" s="3"/>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3"/>
      <c r="D952" s="3"/>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3"/>
      <c r="D953" s="3"/>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3"/>
      <c r="D954" s="3"/>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3"/>
      <c r="D955" s="3"/>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3"/>
      <c r="D956" s="3"/>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3"/>
      <c r="D957" s="3"/>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3"/>
      <c r="D958" s="3"/>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3"/>
      <c r="D959" s="3"/>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3"/>
      <c r="D960" s="3"/>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3"/>
      <c r="D961" s="3"/>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3"/>
      <c r="D962" s="3"/>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3"/>
      <c r="D963" s="3"/>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3"/>
      <c r="D964" s="3"/>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3"/>
      <c r="D965" s="3"/>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3"/>
      <c r="D966" s="3"/>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3"/>
      <c r="D967" s="3"/>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3"/>
      <c r="D968" s="3"/>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3"/>
      <c r="D969" s="3"/>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3"/>
      <c r="D970" s="3"/>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3"/>
      <c r="D971" s="3"/>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3"/>
      <c r="D972" s="3"/>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3"/>
      <c r="D973" s="3"/>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3"/>
      <c r="D974" s="3"/>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3"/>
      <c r="D975" s="3"/>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3"/>
      <c r="D976" s="3"/>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3"/>
      <c r="D977" s="3"/>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3"/>
      <c r="D978" s="3"/>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3"/>
      <c r="D979" s="3"/>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3"/>
      <c r="D980" s="3"/>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3"/>
      <c r="D981" s="3"/>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3"/>
      <c r="D982" s="3"/>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3"/>
      <c r="D983" s="3"/>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3"/>
      <c r="D984" s="3"/>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3"/>
      <c r="D985" s="3"/>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3"/>
      <c r="D986" s="3"/>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3"/>
      <c r="D987" s="3"/>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3"/>
      <c r="D988" s="3"/>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3"/>
      <c r="D989" s="3"/>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3"/>
      <c r="D990" s="3"/>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3"/>
      <c r="D991" s="3"/>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3"/>
      <c r="D992" s="3"/>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3"/>
      <c r="D993" s="3"/>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3"/>
      <c r="D994" s="3"/>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3"/>
      <c r="D995" s="3"/>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3"/>
      <c r="D996" s="3"/>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3"/>
      <c r="D997" s="3"/>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3"/>
      <c r="D998" s="3"/>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3"/>
      <c r="D999" s="3"/>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3"/>
      <c r="D1000" s="3"/>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F10:F12"/>
    <mergeCell ref="B24:D24"/>
    <mergeCell ref="B2:D2"/>
    <mergeCell ref="B3:D3"/>
    <mergeCell ref="B4:D4"/>
    <mergeCell ref="B5:D5"/>
  </mergeCells>
  <hyperlinks>
    <hyperlink ref="B11" location="null!A1" display="Inversiones Repo Anexo II" xr:uid="{00000000-0004-0000-0000-000000000000}"/>
    <hyperlink ref="B12" location="null!A1" display="Inversiones" xr:uid="{00000000-0004-0000-0000-000001000000}"/>
  </hyperlinks>
  <pageMargins left="0.7" right="0.7" top="0.75" bottom="0.75" header="0" footer="0"/>
  <pageSetup orientation="portrait"/>
  <ignoredErrors>
    <ignoredError sqref="C13:D1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E0B3"/>
  </sheetPr>
  <dimension ref="A1:Z1000"/>
  <sheetViews>
    <sheetView showGridLines="0" workbookViewId="0">
      <selection activeCell="C15" sqref="C15"/>
    </sheetView>
  </sheetViews>
  <sheetFormatPr baseColWidth="10" defaultColWidth="14.44140625" defaultRowHeight="15" customHeight="1"/>
  <cols>
    <col min="1" max="1" width="3.44140625" customWidth="1"/>
    <col min="2" max="2" width="52.6640625" customWidth="1"/>
    <col min="3" max="3" width="22.109375" customWidth="1"/>
    <col min="4" max="4" width="22.88671875" customWidth="1"/>
    <col min="5" max="5" width="3.44140625" customWidth="1"/>
    <col min="6" max="26" width="11.44140625" customWidth="1"/>
  </cols>
  <sheetData>
    <row r="1" spans="1:26" ht="14.25" customHeight="1">
      <c r="A1" s="1"/>
      <c r="B1" s="2"/>
      <c r="C1" s="2"/>
      <c r="D1" s="3"/>
      <c r="E1" s="2"/>
      <c r="F1" s="2"/>
      <c r="G1" s="2"/>
      <c r="H1" s="2"/>
      <c r="I1" s="2"/>
      <c r="J1" s="2"/>
      <c r="K1" s="2"/>
      <c r="L1" s="2"/>
      <c r="M1" s="2"/>
      <c r="N1" s="2"/>
      <c r="O1" s="2"/>
      <c r="P1" s="2"/>
      <c r="Q1" s="2"/>
      <c r="R1" s="2"/>
      <c r="S1" s="2"/>
      <c r="T1" s="2"/>
      <c r="U1" s="2"/>
      <c r="V1" s="2"/>
      <c r="W1" s="2"/>
      <c r="X1" s="2"/>
      <c r="Y1" s="2"/>
      <c r="Z1" s="2"/>
    </row>
    <row r="2" spans="1:26" ht="14.25" customHeight="1">
      <c r="A2" s="2"/>
      <c r="B2" s="172" t="s">
        <v>0</v>
      </c>
      <c r="C2" s="173"/>
      <c r="D2" s="174"/>
      <c r="E2" s="2"/>
      <c r="F2" s="2"/>
      <c r="G2" s="2"/>
      <c r="H2" s="2"/>
      <c r="I2" s="2"/>
      <c r="J2" s="2"/>
      <c r="K2" s="2"/>
      <c r="L2" s="2"/>
      <c r="M2" s="2"/>
      <c r="N2" s="2"/>
      <c r="O2" s="2"/>
      <c r="P2" s="2"/>
      <c r="Q2" s="2"/>
      <c r="R2" s="2"/>
      <c r="S2" s="2"/>
      <c r="T2" s="2"/>
      <c r="U2" s="2"/>
      <c r="V2" s="2"/>
      <c r="W2" s="2"/>
      <c r="X2" s="2"/>
      <c r="Y2" s="2"/>
      <c r="Z2" s="2"/>
    </row>
    <row r="3" spans="1:26" ht="14.25" customHeight="1">
      <c r="A3" s="2"/>
      <c r="B3" s="175" t="s">
        <v>2</v>
      </c>
      <c r="C3" s="170"/>
      <c r="D3" s="170"/>
      <c r="E3" s="2"/>
      <c r="F3" s="2"/>
      <c r="G3" s="2"/>
      <c r="H3" s="2"/>
      <c r="I3" s="2"/>
      <c r="J3" s="2"/>
      <c r="K3" s="2"/>
      <c r="L3" s="2"/>
      <c r="M3" s="2"/>
      <c r="N3" s="2"/>
      <c r="O3" s="2"/>
      <c r="P3" s="2"/>
      <c r="Q3" s="2"/>
      <c r="R3" s="2"/>
      <c r="S3" s="2"/>
      <c r="T3" s="2"/>
      <c r="U3" s="2"/>
      <c r="V3" s="2"/>
      <c r="W3" s="2"/>
      <c r="X3" s="2"/>
      <c r="Y3" s="2"/>
      <c r="Z3" s="2"/>
    </row>
    <row r="4" spans="1:26" ht="14.25" customHeight="1">
      <c r="A4" s="2"/>
      <c r="B4" s="176" t="str">
        <f>+EAN!B4</f>
        <v>Correspondiente al 30/06/2026 con cifras comparativas al 30/06/2025</v>
      </c>
      <c r="C4" s="170"/>
      <c r="D4" s="170"/>
      <c r="E4" s="2"/>
      <c r="F4" s="2"/>
      <c r="G4" s="2"/>
      <c r="H4" s="2"/>
      <c r="I4" s="2"/>
      <c r="J4" s="2"/>
      <c r="K4" s="2"/>
      <c r="L4" s="2"/>
      <c r="M4" s="2"/>
      <c r="N4" s="2"/>
      <c r="O4" s="2"/>
      <c r="P4" s="2"/>
      <c r="Q4" s="2"/>
      <c r="R4" s="2"/>
      <c r="S4" s="2"/>
      <c r="T4" s="2"/>
      <c r="U4" s="2"/>
      <c r="V4" s="2"/>
      <c r="W4" s="2"/>
      <c r="X4" s="2"/>
      <c r="Y4" s="2"/>
      <c r="Z4" s="2"/>
    </row>
    <row r="5" spans="1:26" ht="14.25" customHeight="1">
      <c r="A5" s="2"/>
      <c r="B5" s="176" t="s">
        <v>5</v>
      </c>
      <c r="C5" s="170"/>
      <c r="D5" s="170"/>
      <c r="E5" s="2"/>
      <c r="F5" s="2"/>
      <c r="G5" s="2"/>
      <c r="H5" s="2"/>
      <c r="I5" s="2"/>
      <c r="J5" s="2"/>
      <c r="K5" s="2"/>
      <c r="L5" s="2"/>
      <c r="M5" s="2"/>
      <c r="N5" s="2"/>
      <c r="O5" s="2"/>
      <c r="P5" s="2"/>
      <c r="Q5" s="2"/>
      <c r="R5" s="2"/>
      <c r="S5" s="2"/>
      <c r="T5" s="2"/>
      <c r="U5" s="2"/>
      <c r="V5" s="2"/>
      <c r="W5" s="2"/>
      <c r="X5" s="2"/>
      <c r="Y5" s="2"/>
      <c r="Z5" s="2"/>
    </row>
    <row r="6" spans="1:26" ht="14.25" customHeight="1">
      <c r="A6" s="2"/>
      <c r="B6" s="6"/>
      <c r="C6" s="6"/>
      <c r="D6" s="8"/>
      <c r="E6" s="2"/>
      <c r="F6" s="2"/>
      <c r="G6" s="2"/>
      <c r="H6" s="2"/>
      <c r="I6" s="2"/>
      <c r="J6" s="2"/>
      <c r="K6" s="2"/>
      <c r="L6" s="2"/>
      <c r="M6" s="2"/>
      <c r="N6" s="2"/>
      <c r="O6" s="2"/>
      <c r="P6" s="2"/>
      <c r="Q6" s="2"/>
      <c r="R6" s="2"/>
      <c r="S6" s="2"/>
      <c r="T6" s="2"/>
      <c r="U6" s="2"/>
      <c r="V6" s="2"/>
      <c r="W6" s="2"/>
      <c r="X6" s="2"/>
      <c r="Y6" s="2"/>
      <c r="Z6" s="2"/>
    </row>
    <row r="7" spans="1:26" ht="14.25" customHeight="1">
      <c r="A7" s="11"/>
      <c r="B7" s="12" t="s">
        <v>8</v>
      </c>
      <c r="C7" s="9">
        <f>+EAN!C7</f>
        <v>46203</v>
      </c>
      <c r="D7" s="9">
        <f>+EAN!D7</f>
        <v>45838</v>
      </c>
      <c r="E7" s="11"/>
      <c r="F7" s="11"/>
      <c r="G7" s="11"/>
      <c r="H7" s="11"/>
      <c r="I7" s="11"/>
      <c r="J7" s="11"/>
      <c r="K7" s="11"/>
      <c r="L7" s="11"/>
      <c r="M7" s="11"/>
      <c r="N7" s="11"/>
      <c r="O7" s="11"/>
      <c r="P7" s="11"/>
      <c r="Q7" s="11"/>
      <c r="R7" s="11"/>
      <c r="S7" s="11"/>
      <c r="T7" s="11"/>
      <c r="U7" s="11"/>
      <c r="V7" s="11"/>
      <c r="W7" s="11"/>
      <c r="X7" s="11"/>
      <c r="Y7" s="11"/>
      <c r="Z7" s="11"/>
    </row>
    <row r="8" spans="1:26" ht="14.25" customHeight="1">
      <c r="A8" s="2"/>
      <c r="B8" s="17" t="s">
        <v>17</v>
      </c>
      <c r="C8" s="19">
        <v>3444104252</v>
      </c>
      <c r="D8" s="104">
        <v>3088315366</v>
      </c>
      <c r="E8" s="2"/>
      <c r="F8" s="2"/>
      <c r="G8" s="2"/>
      <c r="H8" s="2"/>
      <c r="I8" s="2"/>
      <c r="J8" s="2"/>
      <c r="K8" s="2"/>
      <c r="L8" s="2"/>
      <c r="M8" s="2"/>
      <c r="N8" s="2"/>
      <c r="O8" s="2"/>
      <c r="P8" s="2"/>
      <c r="Q8" s="2"/>
      <c r="R8" s="2"/>
      <c r="S8" s="2"/>
      <c r="T8" s="2"/>
      <c r="U8" s="2"/>
      <c r="V8" s="2"/>
      <c r="W8" s="2"/>
      <c r="X8" s="2"/>
      <c r="Y8" s="2"/>
      <c r="Z8" s="2"/>
    </row>
    <row r="9" spans="1:26" ht="14.25" customHeight="1">
      <c r="A9" s="2"/>
      <c r="B9" s="17" t="s">
        <v>21</v>
      </c>
      <c r="C9" s="22">
        <v>41323965573</v>
      </c>
      <c r="D9" s="105">
        <v>40252433258</v>
      </c>
      <c r="E9" s="2"/>
      <c r="F9" s="2"/>
      <c r="G9" s="2"/>
      <c r="H9" s="2"/>
      <c r="I9" s="2"/>
      <c r="J9" s="2"/>
      <c r="K9" s="2"/>
      <c r="L9" s="2"/>
      <c r="M9" s="2"/>
      <c r="N9" s="2"/>
      <c r="O9" s="2"/>
      <c r="P9" s="2"/>
      <c r="Q9" s="2"/>
      <c r="R9" s="2"/>
      <c r="S9" s="2"/>
      <c r="T9" s="2"/>
      <c r="U9" s="2"/>
      <c r="V9" s="2"/>
      <c r="W9" s="2"/>
      <c r="X9" s="2"/>
      <c r="Y9" s="2"/>
      <c r="Z9" s="2"/>
    </row>
    <row r="10" spans="1:26" ht="18.75" customHeight="1">
      <c r="A10" s="2"/>
      <c r="B10" s="17" t="s">
        <v>23</v>
      </c>
      <c r="C10" s="22">
        <v>2998.959350585937</v>
      </c>
      <c r="D10" s="105">
        <v>551638</v>
      </c>
      <c r="E10" s="2"/>
      <c r="F10" s="2"/>
      <c r="G10" s="2"/>
      <c r="H10" s="2"/>
      <c r="I10" s="2"/>
      <c r="J10" s="2"/>
      <c r="K10" s="2"/>
      <c r="L10" s="2"/>
      <c r="M10" s="2"/>
      <c r="N10" s="2"/>
      <c r="O10" s="2"/>
      <c r="P10" s="2"/>
      <c r="Q10" s="2"/>
      <c r="R10" s="2"/>
      <c r="S10" s="2"/>
      <c r="T10" s="2"/>
      <c r="U10" s="2"/>
      <c r="V10" s="2"/>
      <c r="W10" s="2"/>
      <c r="X10" s="2"/>
      <c r="Y10" s="2"/>
      <c r="Z10" s="2"/>
    </row>
    <row r="11" spans="1:26" ht="18.75" customHeight="1">
      <c r="A11" s="11"/>
      <c r="B11" s="15" t="s">
        <v>27</v>
      </c>
      <c r="C11" s="30">
        <f t="shared" ref="C11:D11" si="0">SUM(C8:C10)</f>
        <v>44768072823.959351</v>
      </c>
      <c r="D11" s="30">
        <f t="shared" si="0"/>
        <v>43341300262</v>
      </c>
      <c r="E11" s="11"/>
      <c r="F11" s="11"/>
      <c r="G11" s="11"/>
      <c r="H11" s="11"/>
      <c r="I11" s="11"/>
      <c r="J11" s="11"/>
      <c r="K11" s="11"/>
      <c r="L11" s="11"/>
      <c r="M11" s="11"/>
      <c r="N11" s="11"/>
      <c r="O11" s="11"/>
      <c r="P11" s="11"/>
      <c r="Q11" s="11"/>
      <c r="R11" s="11"/>
      <c r="S11" s="11"/>
      <c r="T11" s="11"/>
      <c r="U11" s="11"/>
      <c r="V11" s="11"/>
      <c r="W11" s="11"/>
      <c r="X11" s="11"/>
      <c r="Y11" s="11"/>
      <c r="Z11" s="11"/>
    </row>
    <row r="12" spans="1:26" ht="14.25" customHeight="1">
      <c r="A12" s="11"/>
      <c r="B12" s="34" t="s">
        <v>31</v>
      </c>
      <c r="C12" s="36"/>
      <c r="D12" s="37"/>
      <c r="E12" s="11"/>
      <c r="F12" s="11"/>
      <c r="G12" s="11"/>
      <c r="H12" s="11"/>
      <c r="I12" s="11"/>
      <c r="J12" s="11"/>
      <c r="K12" s="11"/>
      <c r="L12" s="11"/>
      <c r="M12" s="11"/>
      <c r="N12" s="11"/>
      <c r="O12" s="11"/>
      <c r="P12" s="11"/>
      <c r="Q12" s="11"/>
      <c r="R12" s="11"/>
      <c r="S12" s="11"/>
      <c r="T12" s="11"/>
      <c r="U12" s="11"/>
      <c r="V12" s="11"/>
      <c r="W12" s="11"/>
      <c r="X12" s="11"/>
      <c r="Y12" s="11"/>
      <c r="Z12" s="11"/>
    </row>
    <row r="13" spans="1:26" ht="14.25" customHeight="1">
      <c r="A13" s="2"/>
      <c r="B13" s="41" t="s">
        <v>36</v>
      </c>
      <c r="C13" s="19">
        <v>8718003943</v>
      </c>
      <c r="D13" s="104">
        <v>8601099469</v>
      </c>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17" t="s">
        <v>38</v>
      </c>
      <c r="C14" s="22">
        <v>231858724</v>
      </c>
      <c r="D14" s="105">
        <v>11842758.07812055</v>
      </c>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17" t="s">
        <v>41</v>
      </c>
      <c r="C15" s="22">
        <v>278</v>
      </c>
      <c r="D15" s="105">
        <v>0</v>
      </c>
      <c r="E15" s="2"/>
      <c r="F15" s="2"/>
      <c r="G15" s="2"/>
      <c r="H15" s="2"/>
      <c r="I15" s="2"/>
      <c r="J15" s="2"/>
      <c r="K15" s="2"/>
      <c r="L15" s="2"/>
      <c r="M15" s="2"/>
      <c r="N15" s="2"/>
      <c r="O15" s="2"/>
      <c r="P15" s="2"/>
      <c r="Q15" s="2"/>
      <c r="R15" s="2"/>
      <c r="S15" s="2"/>
      <c r="T15" s="2"/>
      <c r="U15" s="2"/>
      <c r="V15" s="2"/>
      <c r="W15" s="2"/>
      <c r="X15" s="2"/>
      <c r="Y15" s="2"/>
      <c r="Z15" s="2"/>
    </row>
    <row r="16" spans="1:26" ht="14.25" customHeight="1">
      <c r="A16" s="11"/>
      <c r="B16" s="15" t="s">
        <v>43</v>
      </c>
      <c r="C16" s="30">
        <f t="shared" ref="C16:D16" si="1">SUM(C13:C15)</f>
        <v>8949862945</v>
      </c>
      <c r="D16" s="30">
        <f t="shared" si="1"/>
        <v>8612942227.0781212</v>
      </c>
      <c r="E16" s="11"/>
      <c r="F16" s="11"/>
      <c r="G16" s="11"/>
      <c r="H16" s="11"/>
      <c r="I16" s="11"/>
      <c r="J16" s="11"/>
      <c r="K16" s="11"/>
      <c r="L16" s="11"/>
      <c r="M16" s="11"/>
      <c r="N16" s="11"/>
      <c r="O16" s="11"/>
      <c r="P16" s="11"/>
      <c r="Q16" s="11"/>
      <c r="R16" s="11"/>
      <c r="S16" s="11"/>
      <c r="T16" s="11"/>
      <c r="U16" s="11"/>
      <c r="V16" s="11"/>
      <c r="W16" s="11"/>
      <c r="X16" s="11"/>
      <c r="Y16" s="11"/>
      <c r="Z16" s="11"/>
    </row>
    <row r="17" spans="1:26" ht="14.25" customHeight="1">
      <c r="A17" s="11"/>
      <c r="B17" s="15" t="s">
        <v>46</v>
      </c>
      <c r="C17" s="30">
        <f t="shared" ref="C17:D17" si="2">+C11-C16</f>
        <v>35818209878.959351</v>
      </c>
      <c r="D17" s="30">
        <f t="shared" si="2"/>
        <v>34728358034.921875</v>
      </c>
      <c r="E17" s="11"/>
      <c r="F17" s="11"/>
      <c r="G17" s="11"/>
      <c r="H17" s="11"/>
      <c r="I17" s="11"/>
      <c r="J17" s="11"/>
      <c r="K17" s="11"/>
      <c r="L17" s="11"/>
      <c r="M17" s="11"/>
      <c r="N17" s="11"/>
      <c r="O17" s="11"/>
      <c r="P17" s="11"/>
      <c r="Q17" s="11"/>
      <c r="R17" s="11"/>
      <c r="S17" s="11"/>
      <c r="T17" s="11"/>
      <c r="U17" s="11"/>
      <c r="V17" s="11"/>
      <c r="W17" s="11"/>
      <c r="X17" s="11"/>
      <c r="Y17" s="11"/>
      <c r="Z17" s="11"/>
    </row>
    <row r="18" spans="1:26" ht="14.25" customHeight="1">
      <c r="A18" s="2"/>
      <c r="B18" s="177"/>
      <c r="C18" s="170"/>
      <c r="D18" s="170"/>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5"/>
      <c r="D19" s="3"/>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171" t="s">
        <v>53</v>
      </c>
      <c r="C20" s="170"/>
      <c r="D20" s="170"/>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2"/>
      <c r="D21" s="3"/>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2"/>
      <c r="D22" s="3"/>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
      <c r="D23" s="3"/>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
      <c r="D24" s="3"/>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
      <c r="D25" s="3"/>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
      <c r="D26" s="3"/>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
      <c r="D27" s="3"/>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
      <c r="D28" s="3"/>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
      <c r="D29" s="3"/>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
      <c r="D30" s="3"/>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
      <c r="D31" s="3"/>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
      <c r="D32" s="3"/>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3"/>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3"/>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3"/>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3"/>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3"/>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3"/>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3"/>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3"/>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3"/>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3"/>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3"/>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3"/>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3"/>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3"/>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3"/>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3"/>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3"/>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3"/>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3"/>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3"/>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3"/>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3"/>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3"/>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3"/>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3"/>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3"/>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3"/>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3"/>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3"/>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3"/>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3"/>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3"/>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3"/>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3"/>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3"/>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3"/>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3"/>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3"/>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3"/>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3"/>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3"/>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3"/>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3"/>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3"/>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3"/>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3"/>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3"/>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3"/>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3"/>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3"/>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3"/>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3"/>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3"/>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3"/>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3"/>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3"/>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3"/>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3"/>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3"/>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3"/>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3"/>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3"/>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3"/>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3"/>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3"/>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3"/>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3"/>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3"/>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3"/>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3"/>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3"/>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3"/>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3"/>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3"/>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3"/>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3"/>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3"/>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3"/>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3"/>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3"/>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3"/>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3"/>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3"/>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3"/>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3"/>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3"/>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3"/>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3"/>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3"/>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3"/>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3"/>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3"/>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3"/>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3"/>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3"/>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3"/>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3"/>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3"/>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3"/>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3"/>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3"/>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3"/>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3"/>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3"/>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3"/>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3"/>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3"/>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3"/>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3"/>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3"/>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3"/>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3"/>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3"/>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3"/>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3"/>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3"/>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3"/>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3"/>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3"/>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3"/>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3"/>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3"/>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3"/>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3"/>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3"/>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3"/>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3"/>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3"/>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3"/>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3"/>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3"/>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3"/>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3"/>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3"/>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3"/>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3"/>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3"/>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3"/>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3"/>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3"/>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3"/>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3"/>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3"/>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3"/>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3"/>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3"/>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3"/>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3"/>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3"/>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3"/>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3"/>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3"/>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3"/>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3"/>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3"/>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3"/>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3"/>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3"/>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3"/>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3"/>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3"/>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3"/>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3"/>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3"/>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3"/>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3"/>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3"/>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3"/>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3"/>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3"/>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3"/>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3"/>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3"/>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3"/>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3"/>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3"/>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3"/>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3"/>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3"/>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3"/>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3"/>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3"/>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3"/>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3"/>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3"/>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3"/>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3"/>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3"/>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3"/>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3"/>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3"/>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3"/>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3"/>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3"/>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3"/>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3"/>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3"/>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3"/>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3"/>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3"/>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3"/>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3"/>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3"/>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3"/>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3"/>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3"/>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3"/>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3"/>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3"/>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3"/>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3"/>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3"/>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3"/>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3"/>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3"/>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3"/>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3"/>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3"/>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3"/>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3"/>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3"/>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3"/>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3"/>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3"/>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3"/>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3"/>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3"/>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3"/>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3"/>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3"/>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3"/>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3"/>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3"/>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3"/>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3"/>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3"/>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3"/>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3"/>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3"/>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3"/>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3"/>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3"/>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3"/>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3"/>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3"/>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3"/>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3"/>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3"/>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3"/>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3"/>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3"/>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3"/>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3"/>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3"/>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3"/>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3"/>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3"/>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3"/>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3"/>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3"/>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3"/>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3"/>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3"/>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3"/>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3"/>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3"/>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3"/>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3"/>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3"/>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3"/>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3"/>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3"/>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3"/>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3"/>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3"/>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3"/>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3"/>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3"/>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3"/>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3"/>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3"/>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3"/>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3"/>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3"/>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3"/>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3"/>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3"/>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3"/>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3"/>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3"/>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3"/>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3"/>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3"/>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3"/>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3"/>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3"/>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3"/>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3"/>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3"/>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3"/>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3"/>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3"/>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3"/>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3"/>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3"/>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3"/>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3"/>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3"/>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3"/>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3"/>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3"/>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3"/>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3"/>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3"/>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3"/>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3"/>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3"/>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3"/>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3"/>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3"/>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3"/>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3"/>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3"/>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3"/>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3"/>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3"/>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3"/>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3"/>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3"/>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3"/>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3"/>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3"/>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3"/>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3"/>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3"/>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3"/>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3"/>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3"/>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3"/>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3"/>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3"/>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3"/>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3"/>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3"/>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3"/>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3"/>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3"/>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3"/>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3"/>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3"/>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3"/>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3"/>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3"/>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3"/>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3"/>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3"/>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3"/>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3"/>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3"/>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3"/>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3"/>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3"/>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3"/>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3"/>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3"/>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3"/>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3"/>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3"/>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3"/>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3"/>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3"/>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3"/>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3"/>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3"/>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3"/>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3"/>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3"/>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3"/>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3"/>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3"/>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3"/>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3"/>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3"/>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3"/>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3"/>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3"/>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3"/>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3"/>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3"/>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3"/>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3"/>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3"/>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3"/>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3"/>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3"/>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3"/>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3"/>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3"/>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3"/>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3"/>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3"/>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3"/>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3"/>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3"/>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3"/>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3"/>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3"/>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3"/>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3"/>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3"/>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3"/>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3"/>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3"/>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3"/>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3"/>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3"/>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3"/>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3"/>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3"/>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3"/>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3"/>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3"/>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3"/>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3"/>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3"/>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3"/>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3"/>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3"/>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3"/>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3"/>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3"/>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3"/>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3"/>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3"/>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3"/>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3"/>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3"/>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3"/>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3"/>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3"/>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3"/>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3"/>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3"/>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3"/>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3"/>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3"/>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3"/>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3"/>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3"/>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3"/>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3"/>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3"/>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3"/>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3"/>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3"/>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3"/>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3"/>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3"/>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3"/>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3"/>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3"/>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3"/>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3"/>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3"/>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3"/>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3"/>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3"/>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3"/>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3"/>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3"/>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3"/>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3"/>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3"/>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3"/>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3"/>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3"/>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3"/>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3"/>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3"/>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3"/>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3"/>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3"/>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3"/>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3"/>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3"/>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3"/>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3"/>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3"/>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3"/>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3"/>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3"/>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3"/>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3"/>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3"/>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3"/>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3"/>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3"/>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3"/>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3"/>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3"/>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3"/>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3"/>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3"/>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3"/>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3"/>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3"/>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3"/>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3"/>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3"/>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3"/>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3"/>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3"/>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3"/>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3"/>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3"/>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3"/>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3"/>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3"/>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3"/>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3"/>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3"/>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3"/>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3"/>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3"/>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3"/>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3"/>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3"/>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3"/>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3"/>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3"/>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3"/>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3"/>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3"/>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3"/>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3"/>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3"/>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3"/>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3"/>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3"/>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3"/>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3"/>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3"/>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3"/>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3"/>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3"/>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3"/>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3"/>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3"/>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3"/>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3"/>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3"/>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3"/>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3"/>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3"/>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3"/>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3"/>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3"/>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3"/>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3"/>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3"/>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3"/>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3"/>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3"/>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3"/>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3"/>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3"/>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3"/>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3"/>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3"/>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3"/>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3"/>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3"/>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3"/>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3"/>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3"/>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3"/>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3"/>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3"/>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3"/>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3"/>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3"/>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3"/>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3"/>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3"/>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3"/>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3"/>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3"/>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3"/>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3"/>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3"/>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3"/>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3"/>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3"/>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3"/>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3"/>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3"/>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3"/>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3"/>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3"/>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3"/>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3"/>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3"/>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3"/>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3"/>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3"/>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3"/>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3"/>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3"/>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3"/>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3"/>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3"/>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3"/>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3"/>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3"/>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3"/>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3"/>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3"/>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3"/>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3"/>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3"/>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3"/>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3"/>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3"/>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3"/>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3"/>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3"/>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3"/>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3"/>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3"/>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3"/>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3"/>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3"/>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3"/>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3"/>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3"/>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3"/>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3"/>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3"/>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3"/>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3"/>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3"/>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3"/>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3"/>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3"/>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3"/>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3"/>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3"/>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3"/>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3"/>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3"/>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3"/>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3"/>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3"/>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3"/>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3"/>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3"/>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3"/>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3"/>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3"/>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3"/>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3"/>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3"/>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3"/>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3"/>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3"/>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3"/>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3"/>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3"/>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3"/>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3"/>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3"/>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3"/>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3"/>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3"/>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3"/>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3"/>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3"/>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3"/>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3"/>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3"/>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3"/>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3"/>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3"/>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3"/>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3"/>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3"/>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3"/>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3"/>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3"/>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3"/>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3"/>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3"/>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3"/>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3"/>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3"/>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3"/>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3"/>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3"/>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3"/>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3"/>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3"/>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3"/>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3"/>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3"/>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3"/>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3"/>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3"/>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3"/>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3"/>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3"/>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3"/>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3"/>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3"/>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3"/>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3"/>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3"/>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3"/>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3"/>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3"/>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3"/>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3"/>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3"/>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3"/>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3"/>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3"/>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3"/>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3"/>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3"/>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3"/>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3"/>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3"/>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3"/>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3"/>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3"/>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3"/>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3"/>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3"/>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3"/>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3"/>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3"/>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3"/>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3"/>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3"/>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3"/>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3"/>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3"/>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3"/>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3"/>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3"/>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3"/>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3"/>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3"/>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3"/>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3"/>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3"/>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3"/>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3"/>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3"/>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3"/>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3"/>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3"/>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3"/>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3"/>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3"/>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3"/>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3"/>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3"/>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3"/>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3"/>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3"/>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3"/>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3"/>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3"/>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3"/>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3"/>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3"/>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3"/>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3"/>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3"/>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3"/>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3"/>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3"/>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3"/>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3"/>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3"/>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3"/>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3"/>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3"/>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3"/>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3"/>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3"/>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3"/>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3"/>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3"/>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3"/>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3"/>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3"/>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3"/>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3"/>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3"/>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3"/>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3"/>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3"/>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3"/>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3"/>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3"/>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3"/>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3"/>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3"/>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3"/>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3"/>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3"/>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3"/>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3"/>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3"/>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3"/>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3"/>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3"/>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3"/>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3"/>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3"/>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3"/>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3"/>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3"/>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3"/>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3"/>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3"/>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3"/>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3"/>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3"/>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3"/>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3"/>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3"/>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3"/>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3"/>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3"/>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3"/>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3"/>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3"/>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3"/>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3"/>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3"/>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3"/>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3"/>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3"/>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3"/>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3"/>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3"/>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3"/>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3"/>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3"/>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3"/>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3"/>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3"/>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3"/>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3"/>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3"/>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3"/>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3"/>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3"/>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3"/>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3"/>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3"/>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3"/>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3"/>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3"/>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3"/>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3"/>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3"/>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3"/>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3"/>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3"/>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3"/>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3"/>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3"/>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3"/>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3"/>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3"/>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3"/>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3"/>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3"/>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3"/>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3"/>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3"/>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3"/>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3"/>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3"/>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3"/>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3"/>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3"/>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3"/>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3"/>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3"/>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3"/>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3"/>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3"/>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3"/>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3"/>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3"/>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3"/>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3"/>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3"/>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3"/>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3"/>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3"/>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3"/>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3"/>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3"/>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3"/>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3"/>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3"/>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3"/>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3"/>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3"/>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3"/>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3"/>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3"/>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3"/>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3"/>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3"/>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3"/>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3"/>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3"/>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3"/>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3"/>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3"/>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3"/>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3"/>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3"/>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3"/>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3"/>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3"/>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3"/>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3"/>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3"/>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3"/>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3"/>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3"/>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3"/>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3"/>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3"/>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3"/>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3"/>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3"/>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3"/>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3"/>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3"/>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3"/>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3"/>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3"/>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3"/>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3"/>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3"/>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3"/>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3"/>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3"/>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3"/>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3"/>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3"/>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3"/>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3"/>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3"/>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3"/>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3"/>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3"/>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3"/>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3"/>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3"/>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B20:D20"/>
    <mergeCell ref="B2:D2"/>
    <mergeCell ref="B3:D3"/>
    <mergeCell ref="B4:D4"/>
    <mergeCell ref="B5:D5"/>
    <mergeCell ref="B18:D1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E0B3"/>
  </sheetPr>
  <dimension ref="A1:Z1000"/>
  <sheetViews>
    <sheetView showGridLines="0" workbookViewId="0">
      <selection activeCell="D6" sqref="D6"/>
    </sheetView>
  </sheetViews>
  <sheetFormatPr baseColWidth="10" defaultColWidth="14.44140625" defaultRowHeight="15" customHeight="1"/>
  <cols>
    <col min="1" max="1" width="9" customWidth="1"/>
    <col min="2" max="2" width="35.33203125" customWidth="1"/>
    <col min="3" max="3" width="24.88671875" customWidth="1"/>
    <col min="4" max="4" width="22.6640625" customWidth="1"/>
    <col min="5" max="5" width="24" customWidth="1"/>
    <col min="6" max="6" width="3.44140625" customWidth="1"/>
    <col min="7" max="26" width="11.44140625" customWidth="1"/>
  </cols>
  <sheetData>
    <row r="1" spans="1:26" ht="14.25" customHeight="1">
      <c r="A1" s="4"/>
      <c r="B1" s="2"/>
      <c r="C1" s="2"/>
      <c r="D1" s="2"/>
      <c r="E1" s="2"/>
      <c r="F1" s="2"/>
      <c r="G1" s="2"/>
      <c r="H1" s="2"/>
      <c r="I1" s="2"/>
      <c r="J1" s="2"/>
      <c r="K1" s="2"/>
      <c r="L1" s="2"/>
      <c r="M1" s="2"/>
      <c r="N1" s="2"/>
      <c r="O1" s="2"/>
      <c r="P1" s="2"/>
      <c r="Q1" s="2"/>
      <c r="R1" s="2"/>
      <c r="S1" s="2"/>
      <c r="T1" s="2"/>
      <c r="U1" s="2"/>
      <c r="V1" s="2"/>
      <c r="W1" s="2"/>
      <c r="X1" s="2"/>
      <c r="Y1" s="2"/>
      <c r="Z1" s="2"/>
    </row>
    <row r="2" spans="1:26" ht="14.25" customHeight="1">
      <c r="A2" s="2"/>
      <c r="B2" s="172" t="s">
        <v>0</v>
      </c>
      <c r="C2" s="173"/>
      <c r="D2" s="173"/>
      <c r="E2" s="174"/>
      <c r="F2" s="2"/>
      <c r="G2" s="2"/>
      <c r="H2" s="2"/>
      <c r="I2" s="2"/>
      <c r="J2" s="2"/>
      <c r="K2" s="2"/>
      <c r="L2" s="2"/>
      <c r="M2" s="2"/>
      <c r="N2" s="2"/>
      <c r="O2" s="2"/>
      <c r="P2" s="2"/>
      <c r="Q2" s="2"/>
      <c r="R2" s="2"/>
      <c r="S2" s="2"/>
      <c r="T2" s="2"/>
      <c r="U2" s="2"/>
      <c r="V2" s="2"/>
      <c r="W2" s="2"/>
      <c r="X2" s="2"/>
      <c r="Y2" s="2"/>
      <c r="Z2" s="2"/>
    </row>
    <row r="3" spans="1:26" ht="14.25" customHeight="1">
      <c r="A3" s="2"/>
      <c r="B3" s="175" t="s">
        <v>6</v>
      </c>
      <c r="C3" s="170"/>
      <c r="D3" s="170"/>
      <c r="E3" s="170"/>
      <c r="F3" s="2"/>
      <c r="G3" s="2"/>
      <c r="H3" s="2"/>
      <c r="I3" s="2"/>
      <c r="J3" s="2"/>
      <c r="K3" s="2"/>
      <c r="L3" s="2"/>
      <c r="M3" s="2"/>
      <c r="N3" s="2"/>
      <c r="O3" s="2"/>
      <c r="P3" s="2"/>
      <c r="Q3" s="2"/>
      <c r="R3" s="2"/>
      <c r="S3" s="2"/>
      <c r="T3" s="2"/>
      <c r="U3" s="2"/>
      <c r="V3" s="2"/>
      <c r="W3" s="2"/>
      <c r="X3" s="2"/>
      <c r="Y3" s="2"/>
      <c r="Z3" s="2"/>
    </row>
    <row r="4" spans="1:26" ht="14.25" customHeight="1">
      <c r="A4" s="2"/>
      <c r="B4" s="176" t="s">
        <v>398</v>
      </c>
      <c r="C4" s="170"/>
      <c r="D4" s="170"/>
      <c r="E4" s="170"/>
      <c r="F4" s="2"/>
      <c r="G4" s="2"/>
      <c r="H4" s="2"/>
      <c r="I4" s="2"/>
      <c r="J4" s="2"/>
      <c r="K4" s="2"/>
      <c r="L4" s="2"/>
      <c r="M4" s="2"/>
      <c r="N4" s="2"/>
      <c r="O4" s="2"/>
      <c r="P4" s="2"/>
      <c r="Q4" s="2"/>
      <c r="R4" s="2"/>
      <c r="S4" s="2"/>
      <c r="T4" s="2"/>
      <c r="U4" s="2"/>
      <c r="V4" s="2"/>
      <c r="W4" s="2"/>
      <c r="X4" s="2"/>
      <c r="Y4" s="2"/>
      <c r="Z4" s="2"/>
    </row>
    <row r="5" spans="1:26" ht="14.25" customHeight="1">
      <c r="A5" s="2"/>
      <c r="B5" s="176" t="s">
        <v>5</v>
      </c>
      <c r="C5" s="170"/>
      <c r="D5" s="170"/>
      <c r="E5" s="170"/>
      <c r="F5" s="2"/>
      <c r="G5" s="2"/>
      <c r="H5" s="2"/>
      <c r="I5" s="2"/>
      <c r="J5" s="2"/>
      <c r="K5" s="2"/>
      <c r="L5" s="2"/>
      <c r="M5" s="2"/>
      <c r="N5" s="2"/>
      <c r="O5" s="2"/>
      <c r="P5" s="2"/>
      <c r="Q5" s="2"/>
      <c r="R5" s="2"/>
      <c r="S5" s="2"/>
      <c r="T5" s="2"/>
      <c r="U5" s="2"/>
      <c r="V5" s="2"/>
      <c r="W5" s="2"/>
      <c r="X5" s="2"/>
      <c r="Y5" s="2"/>
      <c r="Z5" s="2"/>
    </row>
    <row r="6" spans="1:26" ht="14.25" customHeight="1">
      <c r="A6" s="2"/>
      <c r="B6" s="2"/>
      <c r="C6" s="2"/>
      <c r="D6" s="2"/>
      <c r="E6" s="2"/>
      <c r="F6" s="2"/>
      <c r="G6" s="2"/>
      <c r="H6" s="2"/>
      <c r="I6" s="2"/>
      <c r="J6" s="2"/>
      <c r="K6" s="2"/>
      <c r="L6" s="2"/>
      <c r="M6" s="2"/>
      <c r="N6" s="2"/>
      <c r="O6" s="2"/>
      <c r="P6" s="2"/>
      <c r="Q6" s="2"/>
      <c r="R6" s="2"/>
      <c r="S6" s="2"/>
      <c r="T6" s="2"/>
      <c r="U6" s="2"/>
      <c r="V6" s="2"/>
      <c r="W6" s="2"/>
      <c r="X6" s="2"/>
      <c r="Y6" s="2"/>
      <c r="Z6" s="2"/>
    </row>
    <row r="7" spans="1:26" ht="14.25" customHeight="1">
      <c r="A7" s="2"/>
      <c r="B7" s="12" t="s">
        <v>10</v>
      </c>
      <c r="C7" s="12" t="s">
        <v>11</v>
      </c>
      <c r="D7" s="12" t="s">
        <v>12</v>
      </c>
      <c r="E7" s="12" t="s">
        <v>13</v>
      </c>
      <c r="F7" s="2"/>
      <c r="G7" s="2"/>
      <c r="H7" s="2"/>
      <c r="I7" s="2"/>
      <c r="J7" s="2"/>
      <c r="K7" s="2"/>
      <c r="L7" s="2"/>
      <c r="M7" s="2"/>
      <c r="N7" s="2"/>
      <c r="O7" s="2"/>
      <c r="P7" s="2"/>
      <c r="Q7" s="2"/>
      <c r="R7" s="2"/>
      <c r="S7" s="2"/>
      <c r="T7" s="2"/>
      <c r="U7" s="2"/>
      <c r="V7" s="2"/>
      <c r="W7" s="2"/>
      <c r="X7" s="2"/>
      <c r="Y7" s="2"/>
      <c r="Z7" s="2"/>
    </row>
    <row r="8" spans="1:26" ht="14.25" customHeight="1">
      <c r="A8" s="2"/>
      <c r="B8" s="15" t="s">
        <v>15</v>
      </c>
      <c r="C8" s="18">
        <v>792014588990</v>
      </c>
      <c r="D8" s="18">
        <v>71116219751</v>
      </c>
      <c r="E8" s="18">
        <f>+C8+D8</f>
        <v>863130808741</v>
      </c>
      <c r="F8" s="2"/>
      <c r="G8" s="2"/>
      <c r="H8" s="2"/>
      <c r="I8" s="2"/>
      <c r="J8" s="2"/>
      <c r="K8" s="2"/>
      <c r="L8" s="2"/>
      <c r="M8" s="2"/>
      <c r="N8" s="2"/>
      <c r="O8" s="2"/>
      <c r="P8" s="2"/>
      <c r="Q8" s="2"/>
      <c r="R8" s="2"/>
      <c r="S8" s="2"/>
      <c r="T8" s="2"/>
      <c r="U8" s="2"/>
      <c r="V8" s="2"/>
      <c r="W8" s="2"/>
      <c r="X8" s="2"/>
      <c r="Y8" s="2"/>
      <c r="Z8" s="2"/>
    </row>
    <row r="9" spans="1:26" ht="14.25" customHeight="1">
      <c r="A9" s="2"/>
      <c r="B9" s="21" t="s">
        <v>20</v>
      </c>
      <c r="C9" s="23">
        <v>71116219751</v>
      </c>
      <c r="D9" s="23">
        <v>-71116219751</v>
      </c>
      <c r="E9" s="23">
        <v>0</v>
      </c>
      <c r="F9" s="2"/>
      <c r="G9" s="2"/>
      <c r="H9" s="2"/>
      <c r="I9" s="2"/>
      <c r="J9" s="2"/>
      <c r="K9" s="2"/>
      <c r="L9" s="2"/>
      <c r="M9" s="2"/>
      <c r="N9" s="2"/>
      <c r="O9" s="2"/>
      <c r="P9" s="2"/>
      <c r="Q9" s="2"/>
      <c r="R9" s="2"/>
      <c r="S9" s="2"/>
      <c r="T9" s="2"/>
      <c r="U9" s="2"/>
      <c r="V9" s="2"/>
      <c r="W9" s="2"/>
      <c r="X9" s="2"/>
      <c r="Y9" s="2"/>
      <c r="Z9" s="2"/>
    </row>
    <row r="10" spans="1:26" ht="14.25" customHeight="1">
      <c r="A10" s="2"/>
      <c r="B10" s="17" t="s">
        <v>26</v>
      </c>
      <c r="C10" s="28">
        <v>42385673304</v>
      </c>
      <c r="D10" s="28">
        <v>0</v>
      </c>
      <c r="E10" s="28">
        <v>42385673304</v>
      </c>
      <c r="F10" s="2"/>
      <c r="G10" s="2"/>
      <c r="H10" s="2"/>
      <c r="I10" s="2"/>
      <c r="J10" s="2"/>
      <c r="K10" s="2"/>
      <c r="L10" s="2"/>
      <c r="M10" s="2"/>
      <c r="N10" s="2"/>
      <c r="O10" s="2"/>
      <c r="P10" s="2"/>
      <c r="Q10" s="2"/>
      <c r="R10" s="2"/>
      <c r="S10" s="2"/>
      <c r="T10" s="2"/>
      <c r="U10" s="2"/>
      <c r="V10" s="2"/>
      <c r="W10" s="2"/>
      <c r="X10" s="2"/>
      <c r="Y10" s="2"/>
      <c r="Z10" s="2"/>
    </row>
    <row r="11" spans="1:26" ht="14.25" customHeight="1">
      <c r="A11" s="2"/>
      <c r="B11" s="17" t="s">
        <v>29</v>
      </c>
      <c r="C11" s="28">
        <v>-74750289316</v>
      </c>
      <c r="D11" s="28">
        <v>0</v>
      </c>
      <c r="E11" s="28">
        <v>-74750289316</v>
      </c>
      <c r="F11" s="2"/>
      <c r="G11" s="2"/>
      <c r="H11" s="2"/>
      <c r="I11" s="2"/>
      <c r="J11" s="2"/>
      <c r="K11" s="2"/>
      <c r="L11" s="2"/>
      <c r="M11" s="2"/>
      <c r="N11" s="2"/>
      <c r="O11" s="2"/>
      <c r="P11" s="2"/>
      <c r="Q11" s="2"/>
      <c r="R11" s="2"/>
      <c r="S11" s="2"/>
      <c r="T11" s="2"/>
      <c r="U11" s="2"/>
      <c r="V11" s="2"/>
      <c r="W11" s="2"/>
      <c r="X11" s="2"/>
      <c r="Y11" s="2"/>
      <c r="Z11" s="2"/>
    </row>
    <row r="12" spans="1:26" ht="14.25" customHeight="1">
      <c r="A12" s="2"/>
      <c r="B12" s="38" t="s">
        <v>33</v>
      </c>
      <c r="C12" s="39">
        <v>0</v>
      </c>
      <c r="D12" s="44">
        <v>35818209878.959351</v>
      </c>
      <c r="E12" s="44">
        <v>35818209878.959351</v>
      </c>
      <c r="F12" s="2"/>
      <c r="G12" s="2"/>
      <c r="H12" s="2"/>
      <c r="I12" s="2"/>
      <c r="J12" s="2"/>
      <c r="K12" s="2"/>
      <c r="L12" s="2"/>
      <c r="M12" s="2"/>
      <c r="N12" s="2"/>
      <c r="O12" s="2"/>
      <c r="P12" s="2"/>
      <c r="Q12" s="2"/>
      <c r="R12" s="2"/>
      <c r="S12" s="2"/>
      <c r="T12" s="2"/>
      <c r="U12" s="2"/>
      <c r="V12" s="2"/>
      <c r="W12" s="2"/>
      <c r="X12" s="2"/>
      <c r="Y12" s="2"/>
      <c r="Z12" s="2"/>
    </row>
    <row r="13" spans="1:26" ht="14.25" customHeight="1">
      <c r="A13" s="2"/>
      <c r="B13" s="178" t="s">
        <v>39</v>
      </c>
      <c r="C13" s="180">
        <f>SUM(C8:C12)</f>
        <v>830766192729</v>
      </c>
      <c r="D13" s="181">
        <f t="shared" ref="D13" si="0">SUM(D8:D12)</f>
        <v>35818209878.959351</v>
      </c>
      <c r="E13" s="18" t="s">
        <v>397</v>
      </c>
      <c r="F13" s="2"/>
      <c r="G13" s="2"/>
      <c r="H13" s="2"/>
      <c r="I13" s="2"/>
      <c r="J13" s="2"/>
      <c r="K13" s="2"/>
      <c r="L13" s="2"/>
      <c r="M13" s="2"/>
      <c r="N13" s="2"/>
      <c r="O13" s="2"/>
      <c r="P13" s="2"/>
      <c r="Q13" s="2"/>
      <c r="R13" s="2"/>
      <c r="S13" s="2"/>
      <c r="T13" s="2"/>
      <c r="U13" s="2"/>
      <c r="V13" s="2"/>
      <c r="W13" s="2"/>
      <c r="X13" s="2"/>
      <c r="Y13" s="2"/>
      <c r="Z13" s="2"/>
    </row>
    <row r="14" spans="1:26" ht="14.25" customHeight="1">
      <c r="A14" s="2"/>
      <c r="B14" s="179"/>
      <c r="C14" s="179"/>
      <c r="D14" s="179"/>
      <c r="E14" s="39">
        <f>SUM(E8:E12)</f>
        <v>866584402607.95935</v>
      </c>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2"/>
      <c r="D15" s="2"/>
      <c r="E15" s="5"/>
      <c r="F15" s="2"/>
      <c r="G15" s="2"/>
      <c r="H15" s="2"/>
      <c r="I15" s="2"/>
      <c r="J15" s="2"/>
      <c r="K15" s="2"/>
      <c r="L15" s="2"/>
      <c r="M15" s="2"/>
      <c r="N15" s="2"/>
      <c r="O15" s="2"/>
      <c r="P15" s="2"/>
      <c r="Q15" s="2"/>
      <c r="R15" s="2"/>
      <c r="S15" s="2"/>
      <c r="T15" s="2"/>
      <c r="U15" s="2"/>
      <c r="V15" s="2"/>
      <c r="W15" s="2"/>
      <c r="X15" s="2"/>
      <c r="Y15" s="2"/>
      <c r="Z15" s="2"/>
    </row>
    <row r="16" spans="1:26" ht="14.25" customHeight="1">
      <c r="A16" s="2"/>
      <c r="B16" s="171" t="s">
        <v>49</v>
      </c>
      <c r="C16" s="170"/>
      <c r="D16" s="170"/>
      <c r="E16" s="170"/>
      <c r="F16" s="5"/>
      <c r="G16" s="2"/>
      <c r="H16" s="2"/>
      <c r="I16" s="2"/>
      <c r="J16" s="2"/>
      <c r="K16" s="2"/>
      <c r="L16" s="2"/>
      <c r="M16" s="2"/>
      <c r="N16" s="2"/>
      <c r="O16" s="2"/>
      <c r="P16" s="2"/>
      <c r="Q16" s="2"/>
      <c r="R16" s="2"/>
      <c r="S16" s="2"/>
      <c r="T16" s="2"/>
      <c r="U16" s="2"/>
      <c r="V16" s="2"/>
      <c r="W16" s="2"/>
      <c r="X16" s="2"/>
      <c r="Y16" s="2"/>
      <c r="Z16" s="2"/>
    </row>
    <row r="17" spans="1:26" ht="14.25" customHeight="1">
      <c r="A17" s="2"/>
      <c r="B17" s="2"/>
      <c r="C17" s="2"/>
      <c r="D17" s="5"/>
      <c r="E17" s="5"/>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5"/>
      <c r="D18" s="5"/>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5"/>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5"/>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5"/>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5"/>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B16:E16"/>
    <mergeCell ref="B2:E2"/>
    <mergeCell ref="B3:E3"/>
    <mergeCell ref="B4:E4"/>
    <mergeCell ref="B5:E5"/>
    <mergeCell ref="B13:B14"/>
    <mergeCell ref="C13:C14"/>
    <mergeCell ref="D13:D1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E0B3"/>
  </sheetPr>
  <dimension ref="A1:Z1000"/>
  <sheetViews>
    <sheetView showGridLines="0" workbookViewId="0">
      <selection activeCell="C24" sqref="C24"/>
    </sheetView>
  </sheetViews>
  <sheetFormatPr baseColWidth="10" defaultColWidth="14.44140625" defaultRowHeight="15" customHeight="1"/>
  <cols>
    <col min="1" max="1" width="3.44140625" customWidth="1"/>
    <col min="2" max="2" width="57.44140625" customWidth="1"/>
    <col min="3" max="4" width="27.44140625" customWidth="1"/>
    <col min="5" max="5" width="3.44140625" customWidth="1"/>
    <col min="6" max="26" width="11.44140625" customWidth="1"/>
  </cols>
  <sheetData>
    <row r="1" spans="1:26" ht="14.25" customHeight="1">
      <c r="A1" s="1"/>
      <c r="B1" s="2"/>
      <c r="C1" s="5"/>
      <c r="D1" s="5"/>
      <c r="E1" s="2"/>
      <c r="F1" s="2"/>
      <c r="G1" s="2"/>
      <c r="H1" s="2"/>
      <c r="I1" s="2"/>
      <c r="J1" s="2"/>
      <c r="K1" s="2"/>
      <c r="L1" s="2"/>
      <c r="M1" s="2"/>
      <c r="N1" s="2"/>
      <c r="O1" s="2"/>
      <c r="P1" s="2"/>
      <c r="Q1" s="2"/>
      <c r="R1" s="2"/>
      <c r="S1" s="2"/>
      <c r="T1" s="2"/>
      <c r="U1" s="2"/>
      <c r="V1" s="2"/>
      <c r="W1" s="2"/>
      <c r="X1" s="2"/>
      <c r="Y1" s="2"/>
      <c r="Z1" s="2"/>
    </row>
    <row r="2" spans="1:26" ht="14.25" customHeight="1">
      <c r="A2" s="2"/>
      <c r="B2" s="172" t="s">
        <v>0</v>
      </c>
      <c r="C2" s="173"/>
      <c r="D2" s="174"/>
      <c r="E2" s="2"/>
      <c r="F2" s="2"/>
      <c r="G2" s="2"/>
      <c r="H2" s="2"/>
      <c r="I2" s="2"/>
      <c r="J2" s="2"/>
      <c r="K2" s="2"/>
      <c r="L2" s="2"/>
      <c r="M2" s="2"/>
      <c r="N2" s="2"/>
      <c r="O2" s="2"/>
      <c r="P2" s="2"/>
      <c r="Q2" s="2"/>
      <c r="R2" s="2"/>
      <c r="S2" s="2"/>
      <c r="T2" s="2"/>
      <c r="U2" s="2"/>
      <c r="V2" s="2"/>
      <c r="W2" s="2"/>
      <c r="X2" s="2"/>
      <c r="Y2" s="2"/>
      <c r="Z2" s="2"/>
    </row>
    <row r="3" spans="1:26" ht="14.25" customHeight="1">
      <c r="A3" s="2"/>
      <c r="B3" s="175" t="s">
        <v>4</v>
      </c>
      <c r="C3" s="170"/>
      <c r="D3" s="170"/>
      <c r="E3" s="2"/>
      <c r="F3" s="2"/>
      <c r="G3" s="2"/>
      <c r="H3" s="2"/>
      <c r="I3" s="2"/>
      <c r="J3" s="2"/>
      <c r="K3" s="2"/>
      <c r="L3" s="2"/>
      <c r="M3" s="2"/>
      <c r="N3" s="2"/>
      <c r="O3" s="2"/>
      <c r="P3" s="2"/>
      <c r="Q3" s="2"/>
      <c r="R3" s="2"/>
      <c r="S3" s="2"/>
      <c r="T3" s="2"/>
      <c r="U3" s="2"/>
      <c r="V3" s="2"/>
      <c r="W3" s="2"/>
      <c r="X3" s="2"/>
      <c r="Y3" s="2"/>
      <c r="Z3" s="2"/>
    </row>
    <row r="4" spans="1:26" ht="14.25" customHeight="1">
      <c r="A4" s="2"/>
      <c r="B4" s="176" t="str">
        <f>+EIE!B4</f>
        <v>Correspondiente al 30/06/2026 con cifras comparativas al 30/06/2025</v>
      </c>
      <c r="C4" s="170"/>
      <c r="D4" s="170"/>
      <c r="E4" s="2"/>
      <c r="F4" s="2"/>
      <c r="G4" s="2"/>
      <c r="H4" s="2"/>
      <c r="I4" s="2"/>
      <c r="J4" s="2"/>
      <c r="K4" s="2"/>
      <c r="L4" s="2"/>
      <c r="M4" s="2"/>
      <c r="N4" s="2"/>
      <c r="O4" s="2"/>
      <c r="P4" s="2"/>
      <c r="Q4" s="2"/>
      <c r="R4" s="2"/>
      <c r="S4" s="2"/>
      <c r="T4" s="2"/>
      <c r="U4" s="2"/>
      <c r="V4" s="2"/>
      <c r="W4" s="2"/>
      <c r="X4" s="2"/>
      <c r="Y4" s="2"/>
      <c r="Z4" s="2"/>
    </row>
    <row r="5" spans="1:26" ht="14.25" customHeight="1">
      <c r="A5" s="2"/>
      <c r="B5" s="176" t="s">
        <v>5</v>
      </c>
      <c r="C5" s="170"/>
      <c r="D5" s="170"/>
      <c r="E5" s="2"/>
      <c r="F5" s="2"/>
      <c r="G5" s="2"/>
      <c r="H5" s="2"/>
      <c r="I5" s="2"/>
      <c r="J5" s="2"/>
      <c r="K5" s="2"/>
      <c r="L5" s="2"/>
      <c r="M5" s="2"/>
      <c r="N5" s="2"/>
      <c r="O5" s="2"/>
      <c r="P5" s="2"/>
      <c r="Q5" s="2"/>
      <c r="R5" s="2"/>
      <c r="S5" s="2"/>
      <c r="T5" s="2"/>
      <c r="U5" s="2"/>
      <c r="V5" s="2"/>
      <c r="W5" s="2"/>
      <c r="X5" s="2"/>
      <c r="Y5" s="2"/>
      <c r="Z5" s="2"/>
    </row>
    <row r="6" spans="1:26" ht="14.25" customHeight="1">
      <c r="A6" s="2"/>
      <c r="B6" s="2"/>
      <c r="C6" s="5"/>
      <c r="D6" s="5"/>
      <c r="E6" s="2"/>
      <c r="F6" s="2"/>
      <c r="G6" s="2"/>
      <c r="H6" s="2"/>
      <c r="I6" s="2"/>
      <c r="J6" s="2"/>
      <c r="K6" s="2"/>
      <c r="L6" s="2"/>
      <c r="M6" s="2"/>
      <c r="N6" s="2"/>
      <c r="O6" s="2"/>
      <c r="P6" s="2"/>
      <c r="Q6" s="2"/>
      <c r="R6" s="2"/>
      <c r="S6" s="2"/>
      <c r="T6" s="2"/>
      <c r="U6" s="2"/>
      <c r="V6" s="2"/>
      <c r="W6" s="2"/>
      <c r="X6" s="2"/>
      <c r="Y6" s="2"/>
      <c r="Z6" s="2"/>
    </row>
    <row r="7" spans="1:26" ht="14.25" customHeight="1">
      <c r="A7" s="11"/>
      <c r="B7" s="16" t="s">
        <v>16</v>
      </c>
      <c r="C7" s="20">
        <f>+EIE!C7</f>
        <v>46203</v>
      </c>
      <c r="D7" s="20">
        <f>+EIE!D7</f>
        <v>45838</v>
      </c>
      <c r="E7" s="11"/>
      <c r="F7" s="11"/>
      <c r="G7" s="11"/>
      <c r="H7" s="11"/>
      <c r="I7" s="11"/>
      <c r="J7" s="11"/>
      <c r="K7" s="11"/>
      <c r="L7" s="11"/>
      <c r="M7" s="11"/>
      <c r="N7" s="11"/>
      <c r="O7" s="11"/>
      <c r="P7" s="11"/>
      <c r="Q7" s="11"/>
      <c r="R7" s="11"/>
      <c r="S7" s="11"/>
      <c r="T7" s="11"/>
      <c r="U7" s="11"/>
      <c r="V7" s="11"/>
      <c r="W7" s="11"/>
      <c r="X7" s="11"/>
      <c r="Y7" s="11"/>
      <c r="Z7" s="11"/>
    </row>
    <row r="8" spans="1:26" ht="14.25" customHeight="1">
      <c r="A8" s="11"/>
      <c r="B8" s="15" t="s">
        <v>22</v>
      </c>
      <c r="C8" s="18">
        <v>3020472962</v>
      </c>
      <c r="D8" s="18">
        <v>3469770973</v>
      </c>
      <c r="E8" s="11"/>
      <c r="F8" s="11"/>
      <c r="G8" s="11"/>
      <c r="H8" s="11"/>
      <c r="I8" s="11"/>
      <c r="J8" s="11"/>
      <c r="K8" s="11"/>
      <c r="L8" s="11"/>
      <c r="M8" s="11"/>
      <c r="N8" s="11"/>
      <c r="O8" s="11"/>
      <c r="P8" s="11"/>
      <c r="Q8" s="11"/>
      <c r="R8" s="11"/>
      <c r="S8" s="11"/>
      <c r="T8" s="11"/>
      <c r="U8" s="11"/>
      <c r="V8" s="11"/>
      <c r="W8" s="11"/>
      <c r="X8" s="11"/>
      <c r="Y8" s="11"/>
      <c r="Z8" s="11"/>
    </row>
    <row r="9" spans="1:26" ht="14.25" customHeight="1">
      <c r="A9" s="11"/>
      <c r="B9" s="26" t="s">
        <v>25</v>
      </c>
      <c r="C9" s="27"/>
      <c r="D9" s="27"/>
      <c r="E9" s="11"/>
      <c r="F9" s="11"/>
      <c r="G9" s="11"/>
      <c r="H9" s="11"/>
      <c r="I9" s="11"/>
      <c r="J9" s="11"/>
      <c r="K9" s="11"/>
      <c r="L9" s="11"/>
      <c r="M9" s="11"/>
      <c r="N9" s="11"/>
      <c r="O9" s="11"/>
      <c r="P9" s="11"/>
      <c r="Q9" s="11"/>
      <c r="R9" s="11"/>
      <c r="S9" s="11"/>
      <c r="T9" s="11"/>
      <c r="U9" s="11"/>
      <c r="V9" s="11"/>
      <c r="W9" s="11"/>
      <c r="X9" s="11"/>
      <c r="Y9" s="11"/>
      <c r="Z9" s="11"/>
    </row>
    <row r="10" spans="1:26" ht="14.25" customHeight="1">
      <c r="A10" s="11"/>
      <c r="B10" s="26" t="s">
        <v>30</v>
      </c>
      <c r="C10" s="33"/>
      <c r="D10" s="33"/>
      <c r="E10" s="11"/>
      <c r="F10" s="11"/>
      <c r="G10" s="11"/>
      <c r="H10" s="11"/>
      <c r="I10" s="11"/>
      <c r="J10" s="11"/>
      <c r="K10" s="11"/>
      <c r="L10" s="11"/>
      <c r="M10" s="11"/>
      <c r="N10" s="11"/>
      <c r="O10" s="11"/>
      <c r="P10" s="11"/>
      <c r="Q10" s="11"/>
      <c r="R10" s="11"/>
      <c r="S10" s="11"/>
      <c r="T10" s="11"/>
      <c r="U10" s="11"/>
      <c r="V10" s="11"/>
      <c r="W10" s="11"/>
      <c r="X10" s="11"/>
      <c r="Y10" s="11"/>
      <c r="Z10" s="11"/>
    </row>
    <row r="11" spans="1:26" ht="14.25" customHeight="1">
      <c r="A11" s="2"/>
      <c r="B11" s="43" t="s">
        <v>34</v>
      </c>
      <c r="C11" s="28">
        <v>2500</v>
      </c>
      <c r="D11" s="105">
        <v>551638</v>
      </c>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43" t="s">
        <v>40</v>
      </c>
      <c r="C12" s="28">
        <v>-24687873040</v>
      </c>
      <c r="D12" s="105">
        <v>-17977280659</v>
      </c>
      <c r="E12" s="2"/>
      <c r="F12" s="2"/>
      <c r="G12" s="2"/>
      <c r="H12" s="2"/>
      <c r="I12" s="2"/>
      <c r="J12" s="2"/>
      <c r="K12" s="2"/>
      <c r="L12" s="2"/>
      <c r="M12" s="2"/>
      <c r="N12" s="2"/>
      <c r="O12" s="2"/>
      <c r="P12" s="2"/>
      <c r="Q12" s="2"/>
      <c r="R12" s="2"/>
      <c r="S12" s="2"/>
      <c r="T12" s="2"/>
      <c r="U12" s="2"/>
      <c r="V12" s="2"/>
      <c r="W12" s="2"/>
      <c r="X12" s="2"/>
      <c r="Y12" s="2"/>
      <c r="Z12" s="2"/>
    </row>
    <row r="13" spans="1:26" ht="14.25" customHeight="1">
      <c r="A13" s="11"/>
      <c r="B13" s="47" t="s">
        <v>44</v>
      </c>
      <c r="C13" s="33"/>
      <c r="D13" s="33"/>
      <c r="E13" s="11"/>
      <c r="F13" s="11"/>
      <c r="G13" s="11"/>
      <c r="H13" s="11"/>
      <c r="I13" s="11"/>
      <c r="J13" s="11"/>
      <c r="K13" s="11"/>
      <c r="L13" s="11"/>
      <c r="M13" s="11"/>
      <c r="N13" s="11"/>
      <c r="O13" s="11"/>
      <c r="P13" s="11"/>
      <c r="Q13" s="11"/>
      <c r="R13" s="11"/>
      <c r="S13" s="11"/>
      <c r="T13" s="11"/>
      <c r="U13" s="11"/>
      <c r="V13" s="11"/>
      <c r="W13" s="11"/>
      <c r="X13" s="11"/>
      <c r="Y13" s="11"/>
      <c r="Z13" s="11"/>
    </row>
    <row r="14" spans="1:26" ht="14.25" customHeight="1">
      <c r="A14" s="2"/>
      <c r="B14" s="43" t="s">
        <v>48</v>
      </c>
      <c r="C14" s="28">
        <v>-352848375029</v>
      </c>
      <c r="D14" s="105">
        <v>-425783083100</v>
      </c>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43" t="s">
        <v>50</v>
      </c>
      <c r="C15" s="28">
        <v>-8762040819</v>
      </c>
      <c r="D15" s="105">
        <v>-8375090957</v>
      </c>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43" t="s">
        <v>52</v>
      </c>
      <c r="C16" s="28">
        <v>116650288652</v>
      </c>
      <c r="D16" s="105">
        <v>64434695746</v>
      </c>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43" t="s">
        <v>55</v>
      </c>
      <c r="C17" s="28">
        <v>317353060103</v>
      </c>
      <c r="D17" s="105">
        <v>355246682676</v>
      </c>
      <c r="E17" s="2"/>
      <c r="F17" s="2"/>
      <c r="G17" s="2"/>
      <c r="H17" s="2"/>
      <c r="I17" s="2"/>
      <c r="J17" s="2"/>
      <c r="K17" s="2"/>
      <c r="L17" s="2"/>
      <c r="M17" s="2"/>
      <c r="N17" s="2"/>
      <c r="O17" s="2"/>
      <c r="P17" s="2"/>
      <c r="Q17" s="2"/>
      <c r="R17" s="2"/>
      <c r="S17" s="2"/>
      <c r="T17" s="2"/>
      <c r="U17" s="2"/>
      <c r="V17" s="2"/>
      <c r="W17" s="2"/>
      <c r="X17" s="2"/>
      <c r="Y17" s="2"/>
      <c r="Z17" s="2"/>
    </row>
    <row r="18" spans="1:26" ht="14.25" customHeight="1">
      <c r="A18" s="51"/>
      <c r="B18" s="52" t="s">
        <v>57</v>
      </c>
      <c r="C18" s="53">
        <f t="shared" ref="C18:D18" si="0">SUM(C9:C17)</f>
        <v>47705062367</v>
      </c>
      <c r="D18" s="53">
        <f t="shared" si="0"/>
        <v>-32453524656</v>
      </c>
      <c r="E18" s="51"/>
      <c r="F18" s="51"/>
      <c r="G18" s="51"/>
      <c r="H18" s="51"/>
      <c r="I18" s="51"/>
      <c r="J18" s="51"/>
      <c r="K18" s="51"/>
      <c r="L18" s="51"/>
      <c r="M18" s="51"/>
      <c r="N18" s="51"/>
      <c r="O18" s="51"/>
      <c r="P18" s="51"/>
      <c r="Q18" s="51"/>
      <c r="R18" s="51"/>
      <c r="S18" s="51"/>
      <c r="T18" s="51"/>
      <c r="U18" s="51"/>
      <c r="V18" s="51"/>
      <c r="W18" s="51"/>
      <c r="X18" s="51"/>
      <c r="Y18" s="51"/>
      <c r="Z18" s="51"/>
    </row>
    <row r="19" spans="1:26" ht="14.25" customHeight="1">
      <c r="A19" s="11"/>
      <c r="B19" s="26" t="s">
        <v>58</v>
      </c>
      <c r="C19" s="33"/>
      <c r="D19" s="33"/>
      <c r="E19" s="11"/>
      <c r="F19" s="11"/>
      <c r="G19" s="11"/>
      <c r="H19" s="11"/>
      <c r="I19" s="11"/>
      <c r="J19" s="11"/>
      <c r="K19" s="11"/>
      <c r="L19" s="11"/>
      <c r="M19" s="11"/>
      <c r="N19" s="11"/>
      <c r="O19" s="11"/>
      <c r="P19" s="11"/>
      <c r="Q19" s="11"/>
      <c r="R19" s="11"/>
      <c r="S19" s="11"/>
      <c r="T19" s="11"/>
      <c r="U19" s="11"/>
      <c r="V19" s="11"/>
      <c r="W19" s="11"/>
      <c r="X19" s="11"/>
      <c r="Y19" s="11"/>
      <c r="Z19" s="11"/>
    </row>
    <row r="20" spans="1:26" ht="14.25" customHeight="1">
      <c r="A20" s="2"/>
      <c r="B20" s="43" t="s">
        <v>59</v>
      </c>
      <c r="C20" s="28">
        <v>-73888121710</v>
      </c>
      <c r="D20" s="105">
        <v>-36713700057</v>
      </c>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43" t="s">
        <v>26</v>
      </c>
      <c r="C21" s="44">
        <v>42385673304</v>
      </c>
      <c r="D21" s="106">
        <v>67741772869</v>
      </c>
      <c r="E21" s="2"/>
      <c r="F21" s="2"/>
      <c r="G21" s="2"/>
      <c r="H21" s="2"/>
      <c r="I21" s="2"/>
      <c r="J21" s="2"/>
      <c r="K21" s="2"/>
      <c r="L21" s="2"/>
      <c r="M21" s="2"/>
      <c r="N21" s="2"/>
      <c r="O21" s="2"/>
      <c r="P21" s="2"/>
      <c r="Q21" s="2"/>
      <c r="R21" s="2"/>
      <c r="S21" s="2"/>
      <c r="T21" s="2"/>
      <c r="U21" s="2"/>
      <c r="V21" s="2"/>
      <c r="W21" s="2"/>
      <c r="X21" s="2"/>
      <c r="Y21" s="2"/>
      <c r="Z21" s="2"/>
    </row>
    <row r="22" spans="1:26" ht="14.25" customHeight="1">
      <c r="A22" s="55"/>
      <c r="B22" s="56" t="s">
        <v>60</v>
      </c>
      <c r="C22" s="53">
        <f t="shared" ref="C22:D22" si="1">+C20+C21</f>
        <v>-31502448406</v>
      </c>
      <c r="D22" s="53">
        <f t="shared" si="1"/>
        <v>31028072812</v>
      </c>
      <c r="E22" s="55"/>
      <c r="F22" s="55"/>
      <c r="G22" s="55"/>
      <c r="H22" s="55"/>
      <c r="I22" s="55"/>
      <c r="J22" s="55"/>
      <c r="K22" s="55"/>
      <c r="L22" s="55"/>
      <c r="M22" s="55"/>
      <c r="N22" s="55"/>
      <c r="O22" s="55"/>
      <c r="P22" s="55"/>
      <c r="Q22" s="55"/>
      <c r="R22" s="55"/>
      <c r="S22" s="55"/>
      <c r="T22" s="55"/>
      <c r="U22" s="55"/>
      <c r="V22" s="55"/>
      <c r="W22" s="55"/>
      <c r="X22" s="55"/>
      <c r="Y22" s="55"/>
      <c r="Z22" s="55"/>
    </row>
    <row r="23" spans="1:26" ht="6.75" customHeight="1">
      <c r="A23" s="2"/>
      <c r="B23" s="43"/>
      <c r="C23" s="57"/>
      <c r="D23" s="57"/>
      <c r="E23" s="2"/>
      <c r="F23" s="2"/>
      <c r="G23" s="2"/>
      <c r="H23" s="2"/>
      <c r="I23" s="2"/>
      <c r="J23" s="2"/>
      <c r="K23" s="2"/>
      <c r="L23" s="2"/>
      <c r="M23" s="2"/>
      <c r="N23" s="2"/>
      <c r="O23" s="2"/>
      <c r="P23" s="2"/>
      <c r="Q23" s="2"/>
      <c r="R23" s="2"/>
      <c r="S23" s="2"/>
      <c r="T23" s="2"/>
      <c r="U23" s="2"/>
      <c r="V23" s="2"/>
      <c r="W23" s="2"/>
      <c r="X23" s="2"/>
      <c r="Y23" s="2"/>
      <c r="Z23" s="2"/>
    </row>
    <row r="24" spans="1:26" ht="14.25" customHeight="1">
      <c r="A24" s="11"/>
      <c r="B24" s="15" t="s">
        <v>61</v>
      </c>
      <c r="C24" s="58">
        <f t="shared" ref="C24:D24" si="2">+C8+C18+C22</f>
        <v>19223086923</v>
      </c>
      <c r="D24" s="58">
        <f t="shared" si="2"/>
        <v>2044319129</v>
      </c>
      <c r="E24" s="11"/>
      <c r="F24" s="11"/>
      <c r="G24" s="11"/>
      <c r="H24" s="11"/>
      <c r="I24" s="11"/>
      <c r="J24" s="11"/>
      <c r="K24" s="11"/>
      <c r="L24" s="11"/>
      <c r="M24" s="11"/>
      <c r="N24" s="11"/>
      <c r="O24" s="11"/>
      <c r="P24" s="11"/>
      <c r="Q24" s="11"/>
      <c r="R24" s="11"/>
      <c r="S24" s="11"/>
      <c r="T24" s="11"/>
      <c r="U24" s="11"/>
      <c r="V24" s="11"/>
      <c r="W24" s="11"/>
      <c r="X24" s="11"/>
      <c r="Y24" s="11"/>
      <c r="Z24" s="11"/>
    </row>
    <row r="25" spans="1:26" ht="14.25" customHeight="1">
      <c r="A25" s="2"/>
      <c r="B25" s="2"/>
      <c r="C25" s="5"/>
      <c r="D25" s="5"/>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171" t="s">
        <v>49</v>
      </c>
      <c r="C26" s="170"/>
      <c r="D26" s="170"/>
      <c r="E26" s="170"/>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5"/>
      <c r="D27" s="5"/>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5"/>
      <c r="D28" s="5"/>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5"/>
      <c r="D29" s="5"/>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5"/>
      <c r="D30" s="5"/>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5"/>
      <c r="D31" s="5"/>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5"/>
      <c r="D32" s="5"/>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5"/>
      <c r="D33" s="5"/>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5"/>
      <c r="D34" s="5"/>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5"/>
      <c r="D35" s="5"/>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5"/>
      <c r="D36" s="5"/>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5"/>
      <c r="D37" s="5"/>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5"/>
      <c r="D38" s="5"/>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5"/>
      <c r="D39" s="5"/>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5"/>
      <c r="D40" s="5"/>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5"/>
      <c r="D41" s="5"/>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5"/>
      <c r="D42" s="5"/>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5"/>
      <c r="D43" s="5"/>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5"/>
      <c r="D44" s="5"/>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5"/>
      <c r="D45" s="5"/>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5"/>
      <c r="D46" s="5"/>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5"/>
      <c r="D47" s="5"/>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5"/>
      <c r="D48" s="5"/>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5"/>
      <c r="D49" s="5"/>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5"/>
      <c r="D50" s="5"/>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5"/>
      <c r="D51" s="5"/>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5"/>
      <c r="D52" s="5"/>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5"/>
      <c r="D53" s="5"/>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5"/>
      <c r="D54" s="5"/>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5"/>
      <c r="D55" s="5"/>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5"/>
      <c r="D56" s="5"/>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5"/>
      <c r="D57" s="5"/>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5"/>
      <c r="D58" s="5"/>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5"/>
      <c r="D59" s="5"/>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5"/>
      <c r="D60" s="5"/>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5"/>
      <c r="D61" s="5"/>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5"/>
      <c r="D62" s="5"/>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5"/>
      <c r="D63" s="5"/>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5"/>
      <c r="D64" s="5"/>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5"/>
      <c r="D65" s="5"/>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5"/>
      <c r="D66" s="5"/>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5"/>
      <c r="D67" s="5"/>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5"/>
      <c r="D68" s="5"/>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5"/>
      <c r="D69" s="5"/>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5"/>
      <c r="D70" s="5"/>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5"/>
      <c r="D71" s="5"/>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5"/>
      <c r="D72" s="5"/>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5"/>
      <c r="D73" s="5"/>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5"/>
      <c r="D74" s="5"/>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5"/>
      <c r="D75" s="5"/>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5"/>
      <c r="D76" s="5"/>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5"/>
      <c r="D77" s="5"/>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5"/>
      <c r="D78" s="5"/>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5"/>
      <c r="D79" s="5"/>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5"/>
      <c r="D80" s="5"/>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5"/>
      <c r="D81" s="5"/>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5"/>
      <c r="D82" s="5"/>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5"/>
      <c r="D83" s="5"/>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5"/>
      <c r="D84" s="5"/>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5"/>
      <c r="D85" s="5"/>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5"/>
      <c r="D86" s="5"/>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5"/>
      <c r="D87" s="5"/>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5"/>
      <c r="D88" s="5"/>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5"/>
      <c r="D89" s="5"/>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5"/>
      <c r="D90" s="5"/>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5"/>
      <c r="D91" s="5"/>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5"/>
      <c r="D92" s="5"/>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5"/>
      <c r="D93" s="5"/>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5"/>
      <c r="D94" s="5"/>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5"/>
      <c r="D95" s="5"/>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5"/>
      <c r="D96" s="5"/>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5"/>
      <c r="D97" s="5"/>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5"/>
      <c r="D98" s="5"/>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5"/>
      <c r="D99" s="5"/>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5"/>
      <c r="D100" s="5"/>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5"/>
      <c r="D101" s="5"/>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5"/>
      <c r="D102" s="5"/>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5"/>
      <c r="D103" s="5"/>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5"/>
      <c r="D104" s="5"/>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5"/>
      <c r="D105" s="5"/>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5"/>
      <c r="D106" s="5"/>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5"/>
      <c r="D107" s="5"/>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5"/>
      <c r="D108" s="5"/>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5"/>
      <c r="D109" s="5"/>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5"/>
      <c r="D110" s="5"/>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5"/>
      <c r="D111" s="5"/>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5"/>
      <c r="D112" s="5"/>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5"/>
      <c r="D113" s="5"/>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5"/>
      <c r="D114" s="5"/>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5"/>
      <c r="D115" s="5"/>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5"/>
      <c r="D116" s="5"/>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5"/>
      <c r="D117" s="5"/>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5"/>
      <c r="D118" s="5"/>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5"/>
      <c r="D119" s="5"/>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5"/>
      <c r="D120" s="5"/>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5"/>
      <c r="D121" s="5"/>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5"/>
      <c r="D122" s="5"/>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5"/>
      <c r="D123" s="5"/>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5"/>
      <c r="D124" s="5"/>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5"/>
      <c r="D125" s="5"/>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5"/>
      <c r="D126" s="5"/>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5"/>
      <c r="D127" s="5"/>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5"/>
      <c r="D128" s="5"/>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5"/>
      <c r="D129" s="5"/>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5"/>
      <c r="D130" s="5"/>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5"/>
      <c r="D131" s="5"/>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5"/>
      <c r="D132" s="5"/>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5"/>
      <c r="D133" s="5"/>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5"/>
      <c r="D134" s="5"/>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5"/>
      <c r="D135" s="5"/>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5"/>
      <c r="D136" s="5"/>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5"/>
      <c r="D137" s="5"/>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5"/>
      <c r="D138" s="5"/>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5"/>
      <c r="D139" s="5"/>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5"/>
      <c r="D140" s="5"/>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5"/>
      <c r="D141" s="5"/>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5"/>
      <c r="D142" s="5"/>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5"/>
      <c r="D143" s="5"/>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5"/>
      <c r="D144" s="5"/>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5"/>
      <c r="D145" s="5"/>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5"/>
      <c r="D146" s="5"/>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5"/>
      <c r="D147" s="5"/>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5"/>
      <c r="D148" s="5"/>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5"/>
      <c r="D149" s="5"/>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5"/>
      <c r="D150" s="5"/>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5"/>
      <c r="D151" s="5"/>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5"/>
      <c r="D152" s="5"/>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5"/>
      <c r="D153" s="5"/>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5"/>
      <c r="D154" s="5"/>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5"/>
      <c r="D155" s="5"/>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5"/>
      <c r="D156" s="5"/>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5"/>
      <c r="D157" s="5"/>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5"/>
      <c r="D158" s="5"/>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5"/>
      <c r="D159" s="5"/>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5"/>
      <c r="D160" s="5"/>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5"/>
      <c r="D161" s="5"/>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5"/>
      <c r="D162" s="5"/>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5"/>
      <c r="D163" s="5"/>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5"/>
      <c r="D164" s="5"/>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5"/>
      <c r="D165" s="5"/>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5"/>
      <c r="D166" s="5"/>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5"/>
      <c r="D167" s="5"/>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5"/>
      <c r="D168" s="5"/>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5"/>
      <c r="D169" s="5"/>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5"/>
      <c r="D170" s="5"/>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5"/>
      <c r="D171" s="5"/>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5"/>
      <c r="D172" s="5"/>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5"/>
      <c r="D173" s="5"/>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5"/>
      <c r="D174" s="5"/>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5"/>
      <c r="D175" s="5"/>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5"/>
      <c r="D176" s="5"/>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5"/>
      <c r="D177" s="5"/>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5"/>
      <c r="D178" s="5"/>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5"/>
      <c r="D179" s="5"/>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5"/>
      <c r="D180" s="5"/>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5"/>
      <c r="D181" s="5"/>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5"/>
      <c r="D182" s="5"/>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5"/>
      <c r="D183" s="5"/>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5"/>
      <c r="D184" s="5"/>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5"/>
      <c r="D185" s="5"/>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5"/>
      <c r="D186" s="5"/>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5"/>
      <c r="D187" s="5"/>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5"/>
      <c r="D188" s="5"/>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5"/>
      <c r="D189" s="5"/>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5"/>
      <c r="D190" s="5"/>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5"/>
      <c r="D191" s="5"/>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5"/>
      <c r="D192" s="5"/>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5"/>
      <c r="D193" s="5"/>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5"/>
      <c r="D194" s="5"/>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5"/>
      <c r="D195" s="5"/>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5"/>
      <c r="D196" s="5"/>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5"/>
      <c r="D197" s="5"/>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5"/>
      <c r="D198" s="5"/>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5"/>
      <c r="D199" s="5"/>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5"/>
      <c r="D200" s="5"/>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5"/>
      <c r="D201" s="5"/>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5"/>
      <c r="D202" s="5"/>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5"/>
      <c r="D203" s="5"/>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5"/>
      <c r="D204" s="5"/>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5"/>
      <c r="D205" s="5"/>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5"/>
      <c r="D206" s="5"/>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5"/>
      <c r="D207" s="5"/>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5"/>
      <c r="D208" s="5"/>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5"/>
      <c r="D209" s="5"/>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5"/>
      <c r="D210" s="5"/>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5"/>
      <c r="D211" s="5"/>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5"/>
      <c r="D212" s="5"/>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5"/>
      <c r="D213" s="5"/>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5"/>
      <c r="D214" s="5"/>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5"/>
      <c r="D215" s="5"/>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5"/>
      <c r="D216" s="5"/>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5"/>
      <c r="D217" s="5"/>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5"/>
      <c r="D218" s="5"/>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5"/>
      <c r="D219" s="5"/>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5"/>
      <c r="D220" s="5"/>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5"/>
      <c r="D221" s="5"/>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5"/>
      <c r="D222" s="5"/>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5"/>
      <c r="D223" s="5"/>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5"/>
      <c r="D224" s="5"/>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5"/>
      <c r="D225" s="5"/>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5"/>
      <c r="D226" s="5"/>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5"/>
      <c r="D227" s="5"/>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5"/>
      <c r="D228" s="5"/>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5"/>
      <c r="D229" s="5"/>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5"/>
      <c r="D230" s="5"/>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5"/>
      <c r="D231" s="5"/>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5"/>
      <c r="D232" s="5"/>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5"/>
      <c r="D233" s="5"/>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5"/>
      <c r="D234" s="5"/>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5"/>
      <c r="D235" s="5"/>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5"/>
      <c r="D236" s="5"/>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5"/>
      <c r="D237" s="5"/>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5"/>
      <c r="D238" s="5"/>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5"/>
      <c r="D239" s="5"/>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5"/>
      <c r="D240" s="5"/>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5"/>
      <c r="D241" s="5"/>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5"/>
      <c r="D242" s="5"/>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5"/>
      <c r="D243" s="5"/>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5"/>
      <c r="D244" s="5"/>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5"/>
      <c r="D245" s="5"/>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5"/>
      <c r="D246" s="5"/>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5"/>
      <c r="D247" s="5"/>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5"/>
      <c r="D248" s="5"/>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5"/>
      <c r="D249" s="5"/>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5"/>
      <c r="D250" s="5"/>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5"/>
      <c r="D251" s="5"/>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5"/>
      <c r="D252" s="5"/>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5"/>
      <c r="D253" s="5"/>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5"/>
      <c r="D254" s="5"/>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5"/>
      <c r="D255" s="5"/>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5"/>
      <c r="D256" s="5"/>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5"/>
      <c r="D257" s="5"/>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5"/>
      <c r="D258" s="5"/>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5"/>
      <c r="D259" s="5"/>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5"/>
      <c r="D260" s="5"/>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5"/>
      <c r="D261" s="5"/>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5"/>
      <c r="D262" s="5"/>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5"/>
      <c r="D263" s="5"/>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5"/>
      <c r="D264" s="5"/>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5"/>
      <c r="D265" s="5"/>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5"/>
      <c r="D266" s="5"/>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5"/>
      <c r="D267" s="5"/>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5"/>
      <c r="D268" s="5"/>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5"/>
      <c r="D269" s="5"/>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5"/>
      <c r="D270" s="5"/>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5"/>
      <c r="D271" s="5"/>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5"/>
      <c r="D272" s="5"/>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5"/>
      <c r="D273" s="5"/>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5"/>
      <c r="D274" s="5"/>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5"/>
      <c r="D275" s="5"/>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5"/>
      <c r="D276" s="5"/>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5"/>
      <c r="D277" s="5"/>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5"/>
      <c r="D278" s="5"/>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5"/>
      <c r="D279" s="5"/>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5"/>
      <c r="D280" s="5"/>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5"/>
      <c r="D281" s="5"/>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5"/>
      <c r="D282" s="5"/>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5"/>
      <c r="D283" s="5"/>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5"/>
      <c r="D284" s="5"/>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5"/>
      <c r="D285" s="5"/>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5"/>
      <c r="D286" s="5"/>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5"/>
      <c r="D287" s="5"/>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5"/>
      <c r="D288" s="5"/>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5"/>
      <c r="D289" s="5"/>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5"/>
      <c r="D290" s="5"/>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5"/>
      <c r="D291" s="5"/>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5"/>
      <c r="D292" s="5"/>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5"/>
      <c r="D293" s="5"/>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5"/>
      <c r="D294" s="5"/>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5"/>
      <c r="D295" s="5"/>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5"/>
      <c r="D296" s="5"/>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5"/>
      <c r="D297" s="5"/>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5"/>
      <c r="D298" s="5"/>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5"/>
      <c r="D299" s="5"/>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5"/>
      <c r="D300" s="5"/>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5"/>
      <c r="D301" s="5"/>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5"/>
      <c r="D302" s="5"/>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5"/>
      <c r="D303" s="5"/>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5"/>
      <c r="D304" s="5"/>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5"/>
      <c r="D305" s="5"/>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5"/>
      <c r="D306" s="5"/>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5"/>
      <c r="D307" s="5"/>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5"/>
      <c r="D308" s="5"/>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5"/>
      <c r="D309" s="5"/>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5"/>
      <c r="D310" s="5"/>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5"/>
      <c r="D311" s="5"/>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5"/>
      <c r="D312" s="5"/>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5"/>
      <c r="D313" s="5"/>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5"/>
      <c r="D314" s="5"/>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5"/>
      <c r="D315" s="5"/>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5"/>
      <c r="D316" s="5"/>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5"/>
      <c r="D317" s="5"/>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5"/>
      <c r="D318" s="5"/>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5"/>
      <c r="D319" s="5"/>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5"/>
      <c r="D320" s="5"/>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5"/>
      <c r="D321" s="5"/>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5"/>
      <c r="D322" s="5"/>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5"/>
      <c r="D323" s="5"/>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5"/>
      <c r="D324" s="5"/>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5"/>
      <c r="D325" s="5"/>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5"/>
      <c r="D326" s="5"/>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5"/>
      <c r="D327" s="5"/>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5"/>
      <c r="D328" s="5"/>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5"/>
      <c r="D329" s="5"/>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5"/>
      <c r="D330" s="5"/>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5"/>
      <c r="D331" s="5"/>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5"/>
      <c r="D332" s="5"/>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5"/>
      <c r="D333" s="5"/>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5"/>
      <c r="D334" s="5"/>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5"/>
      <c r="D335" s="5"/>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5"/>
      <c r="D336" s="5"/>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5"/>
      <c r="D337" s="5"/>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5"/>
      <c r="D338" s="5"/>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5"/>
      <c r="D339" s="5"/>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5"/>
      <c r="D340" s="5"/>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5"/>
      <c r="D341" s="5"/>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5"/>
      <c r="D342" s="5"/>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5"/>
      <c r="D343" s="5"/>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5"/>
      <c r="D344" s="5"/>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5"/>
      <c r="D345" s="5"/>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5"/>
      <c r="D346" s="5"/>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5"/>
      <c r="D347" s="5"/>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5"/>
      <c r="D348" s="5"/>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5"/>
      <c r="D349" s="5"/>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5"/>
      <c r="D350" s="5"/>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5"/>
      <c r="D351" s="5"/>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5"/>
      <c r="D352" s="5"/>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5"/>
      <c r="D353" s="5"/>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5"/>
      <c r="D354" s="5"/>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5"/>
      <c r="D355" s="5"/>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5"/>
      <c r="D356" s="5"/>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5"/>
      <c r="D357" s="5"/>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5"/>
      <c r="D358" s="5"/>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5"/>
      <c r="D359" s="5"/>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5"/>
      <c r="D360" s="5"/>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5"/>
      <c r="D361" s="5"/>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5"/>
      <c r="D362" s="5"/>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5"/>
      <c r="D363" s="5"/>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5"/>
      <c r="D364" s="5"/>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5"/>
      <c r="D365" s="5"/>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5"/>
      <c r="D366" s="5"/>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5"/>
      <c r="D367" s="5"/>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5"/>
      <c r="D368" s="5"/>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5"/>
      <c r="D369" s="5"/>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5"/>
      <c r="D370" s="5"/>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5"/>
      <c r="D371" s="5"/>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5"/>
      <c r="D372" s="5"/>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5"/>
      <c r="D373" s="5"/>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5"/>
      <c r="D374" s="5"/>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5"/>
      <c r="D375" s="5"/>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5"/>
      <c r="D376" s="5"/>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5"/>
      <c r="D377" s="5"/>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5"/>
      <c r="D378" s="5"/>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5"/>
      <c r="D379" s="5"/>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5"/>
      <c r="D380" s="5"/>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5"/>
      <c r="D381" s="5"/>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5"/>
      <c r="D382" s="5"/>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5"/>
      <c r="D383" s="5"/>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5"/>
      <c r="D384" s="5"/>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5"/>
      <c r="D385" s="5"/>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5"/>
      <c r="D386" s="5"/>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5"/>
      <c r="D387" s="5"/>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5"/>
      <c r="D388" s="5"/>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5"/>
      <c r="D389" s="5"/>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5"/>
      <c r="D390" s="5"/>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5"/>
      <c r="D391" s="5"/>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5"/>
      <c r="D392" s="5"/>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5"/>
      <c r="D393" s="5"/>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5"/>
      <c r="D394" s="5"/>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5"/>
      <c r="D395" s="5"/>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5"/>
      <c r="D396" s="5"/>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5"/>
      <c r="D397" s="5"/>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5"/>
      <c r="D398" s="5"/>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5"/>
      <c r="D399" s="5"/>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5"/>
      <c r="D400" s="5"/>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5"/>
      <c r="D401" s="5"/>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5"/>
      <c r="D402" s="5"/>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5"/>
      <c r="D403" s="5"/>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5"/>
      <c r="D404" s="5"/>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5"/>
      <c r="D405" s="5"/>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5"/>
      <c r="D406" s="5"/>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5"/>
      <c r="D407" s="5"/>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5"/>
      <c r="D408" s="5"/>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5"/>
      <c r="D409" s="5"/>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5"/>
      <c r="D410" s="5"/>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5"/>
      <c r="D411" s="5"/>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5"/>
      <c r="D412" s="5"/>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5"/>
      <c r="D413" s="5"/>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5"/>
      <c r="D414" s="5"/>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5"/>
      <c r="D415" s="5"/>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5"/>
      <c r="D416" s="5"/>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5"/>
      <c r="D417" s="5"/>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5"/>
      <c r="D418" s="5"/>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5"/>
      <c r="D419" s="5"/>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5"/>
      <c r="D420" s="5"/>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5"/>
      <c r="D421" s="5"/>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5"/>
      <c r="D422" s="5"/>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5"/>
      <c r="D423" s="5"/>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5"/>
      <c r="D424" s="5"/>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5"/>
      <c r="D425" s="5"/>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5"/>
      <c r="D426" s="5"/>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5"/>
      <c r="D427" s="5"/>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5"/>
      <c r="D428" s="5"/>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5"/>
      <c r="D429" s="5"/>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5"/>
      <c r="D430" s="5"/>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5"/>
      <c r="D431" s="5"/>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5"/>
      <c r="D432" s="5"/>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5"/>
      <c r="D433" s="5"/>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5"/>
      <c r="D434" s="5"/>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5"/>
      <c r="D435" s="5"/>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5"/>
      <c r="D436" s="5"/>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5"/>
      <c r="D437" s="5"/>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5"/>
      <c r="D438" s="5"/>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5"/>
      <c r="D439" s="5"/>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5"/>
      <c r="D440" s="5"/>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5"/>
      <c r="D441" s="5"/>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5"/>
      <c r="D442" s="5"/>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5"/>
      <c r="D443" s="5"/>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5"/>
      <c r="D444" s="5"/>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5"/>
      <c r="D445" s="5"/>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5"/>
      <c r="D446" s="5"/>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5"/>
      <c r="D447" s="5"/>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5"/>
      <c r="D448" s="5"/>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5"/>
      <c r="D449" s="5"/>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5"/>
      <c r="D450" s="5"/>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5"/>
      <c r="D451" s="5"/>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5"/>
      <c r="D452" s="5"/>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5"/>
      <c r="D453" s="5"/>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5"/>
      <c r="D454" s="5"/>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5"/>
      <c r="D455" s="5"/>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5"/>
      <c r="D456" s="5"/>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5"/>
      <c r="D457" s="5"/>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5"/>
      <c r="D458" s="5"/>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5"/>
      <c r="D459" s="5"/>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5"/>
      <c r="D460" s="5"/>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5"/>
      <c r="D461" s="5"/>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5"/>
      <c r="D462" s="5"/>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5"/>
      <c r="D463" s="5"/>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5"/>
      <c r="D464" s="5"/>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5"/>
      <c r="D465" s="5"/>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5"/>
      <c r="D466" s="5"/>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5"/>
      <c r="D467" s="5"/>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5"/>
      <c r="D468" s="5"/>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5"/>
      <c r="D469" s="5"/>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5"/>
      <c r="D470" s="5"/>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5"/>
      <c r="D471" s="5"/>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5"/>
      <c r="D472" s="5"/>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5"/>
      <c r="D473" s="5"/>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5"/>
      <c r="D474" s="5"/>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5"/>
      <c r="D475" s="5"/>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5"/>
      <c r="D476" s="5"/>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5"/>
      <c r="D477" s="5"/>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5"/>
      <c r="D478" s="5"/>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5"/>
      <c r="D479" s="5"/>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5"/>
      <c r="D480" s="5"/>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5"/>
      <c r="D481" s="5"/>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5"/>
      <c r="D482" s="5"/>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5"/>
      <c r="D483" s="5"/>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5"/>
      <c r="D484" s="5"/>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5"/>
      <c r="D485" s="5"/>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5"/>
      <c r="D486" s="5"/>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5"/>
      <c r="D487" s="5"/>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5"/>
      <c r="D488" s="5"/>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5"/>
      <c r="D489" s="5"/>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5"/>
      <c r="D490" s="5"/>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5"/>
      <c r="D491" s="5"/>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5"/>
      <c r="D492" s="5"/>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5"/>
      <c r="D493" s="5"/>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5"/>
      <c r="D494" s="5"/>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5"/>
      <c r="D495" s="5"/>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5"/>
      <c r="D496" s="5"/>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5"/>
      <c r="D497" s="5"/>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5"/>
      <c r="D498" s="5"/>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5"/>
      <c r="D499" s="5"/>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5"/>
      <c r="D500" s="5"/>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5"/>
      <c r="D501" s="5"/>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5"/>
      <c r="D502" s="5"/>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5"/>
      <c r="D503" s="5"/>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5"/>
      <c r="D504" s="5"/>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5"/>
      <c r="D505" s="5"/>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5"/>
      <c r="D506" s="5"/>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5"/>
      <c r="D507" s="5"/>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5"/>
      <c r="D508" s="5"/>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5"/>
      <c r="D509" s="5"/>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5"/>
      <c r="D510" s="5"/>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5"/>
      <c r="D511" s="5"/>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5"/>
      <c r="D512" s="5"/>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5"/>
      <c r="D513" s="5"/>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5"/>
      <c r="D514" s="5"/>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5"/>
      <c r="D515" s="5"/>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5"/>
      <c r="D516" s="5"/>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5"/>
      <c r="D517" s="5"/>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5"/>
      <c r="D518" s="5"/>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5"/>
      <c r="D519" s="5"/>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5"/>
      <c r="D520" s="5"/>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5"/>
      <c r="D521" s="5"/>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5"/>
      <c r="D522" s="5"/>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5"/>
      <c r="D523" s="5"/>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5"/>
      <c r="D524" s="5"/>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5"/>
      <c r="D525" s="5"/>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5"/>
      <c r="D526" s="5"/>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5"/>
      <c r="D527" s="5"/>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5"/>
      <c r="D528" s="5"/>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5"/>
      <c r="D529" s="5"/>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5"/>
      <c r="D530" s="5"/>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5"/>
      <c r="D531" s="5"/>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5"/>
      <c r="D532" s="5"/>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5"/>
      <c r="D533" s="5"/>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5"/>
      <c r="D534" s="5"/>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5"/>
      <c r="D535" s="5"/>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5"/>
      <c r="D536" s="5"/>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5"/>
      <c r="D537" s="5"/>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5"/>
      <c r="D538" s="5"/>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5"/>
      <c r="D539" s="5"/>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5"/>
      <c r="D540" s="5"/>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5"/>
      <c r="D541" s="5"/>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5"/>
      <c r="D542" s="5"/>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5"/>
      <c r="D543" s="5"/>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5"/>
      <c r="D544" s="5"/>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5"/>
      <c r="D545" s="5"/>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5"/>
      <c r="D546" s="5"/>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5"/>
      <c r="D547" s="5"/>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5"/>
      <c r="D548" s="5"/>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5"/>
      <c r="D549" s="5"/>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5"/>
      <c r="D550" s="5"/>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5"/>
      <c r="D551" s="5"/>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5"/>
      <c r="D552" s="5"/>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5"/>
      <c r="D553" s="5"/>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5"/>
      <c r="D554" s="5"/>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5"/>
      <c r="D555" s="5"/>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5"/>
      <c r="D556" s="5"/>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5"/>
      <c r="D557" s="5"/>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5"/>
      <c r="D558" s="5"/>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5"/>
      <c r="D559" s="5"/>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5"/>
      <c r="D560" s="5"/>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5"/>
      <c r="D561" s="5"/>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5"/>
      <c r="D562" s="5"/>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5"/>
      <c r="D563" s="5"/>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5"/>
      <c r="D564" s="5"/>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5"/>
      <c r="D565" s="5"/>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5"/>
      <c r="D566" s="5"/>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5"/>
      <c r="D567" s="5"/>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5"/>
      <c r="D568" s="5"/>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5"/>
      <c r="D569" s="5"/>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5"/>
      <c r="D570" s="5"/>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5"/>
      <c r="D571" s="5"/>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5"/>
      <c r="D572" s="5"/>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5"/>
      <c r="D573" s="5"/>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5"/>
      <c r="D574" s="5"/>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5"/>
      <c r="D575" s="5"/>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5"/>
      <c r="D576" s="5"/>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5"/>
      <c r="D577" s="5"/>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5"/>
      <c r="D578" s="5"/>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5"/>
      <c r="D579" s="5"/>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5"/>
      <c r="D580" s="5"/>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5"/>
      <c r="D581" s="5"/>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5"/>
      <c r="D582" s="5"/>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5"/>
      <c r="D583" s="5"/>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5"/>
      <c r="D584" s="5"/>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5"/>
      <c r="D585" s="5"/>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5"/>
      <c r="D586" s="5"/>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5"/>
      <c r="D587" s="5"/>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5"/>
      <c r="D588" s="5"/>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5"/>
      <c r="D589" s="5"/>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5"/>
      <c r="D590" s="5"/>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5"/>
      <c r="D591" s="5"/>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5"/>
      <c r="D592" s="5"/>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5"/>
      <c r="D593" s="5"/>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5"/>
      <c r="D594" s="5"/>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5"/>
      <c r="D595" s="5"/>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5"/>
      <c r="D596" s="5"/>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5"/>
      <c r="D597" s="5"/>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5"/>
      <c r="D598" s="5"/>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5"/>
      <c r="D599" s="5"/>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5"/>
      <c r="D600" s="5"/>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5"/>
      <c r="D601" s="5"/>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5"/>
      <c r="D602" s="5"/>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5"/>
      <c r="D603" s="5"/>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5"/>
      <c r="D604" s="5"/>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5"/>
      <c r="D605" s="5"/>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5"/>
      <c r="D606" s="5"/>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5"/>
      <c r="D607" s="5"/>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5"/>
      <c r="D608" s="5"/>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5"/>
      <c r="D609" s="5"/>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5"/>
      <c r="D610" s="5"/>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5"/>
      <c r="D611" s="5"/>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5"/>
      <c r="D612" s="5"/>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5"/>
      <c r="D613" s="5"/>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5"/>
      <c r="D614" s="5"/>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5"/>
      <c r="D615" s="5"/>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5"/>
      <c r="D616" s="5"/>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5"/>
      <c r="D617" s="5"/>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5"/>
      <c r="D618" s="5"/>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5"/>
      <c r="D619" s="5"/>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5"/>
      <c r="D620" s="5"/>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5"/>
      <c r="D621" s="5"/>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5"/>
      <c r="D622" s="5"/>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5"/>
      <c r="D623" s="5"/>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5"/>
      <c r="D624" s="5"/>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5"/>
      <c r="D625" s="5"/>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5"/>
      <c r="D626" s="5"/>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5"/>
      <c r="D627" s="5"/>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5"/>
      <c r="D628" s="5"/>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5"/>
      <c r="D629" s="5"/>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5"/>
      <c r="D630" s="5"/>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5"/>
      <c r="D631" s="5"/>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5"/>
      <c r="D632" s="5"/>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5"/>
      <c r="D633" s="5"/>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5"/>
      <c r="D634" s="5"/>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5"/>
      <c r="D635" s="5"/>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5"/>
      <c r="D636" s="5"/>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5"/>
      <c r="D637" s="5"/>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5"/>
      <c r="D638" s="5"/>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5"/>
      <c r="D639" s="5"/>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5"/>
      <c r="D640" s="5"/>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5"/>
      <c r="D641" s="5"/>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5"/>
      <c r="D642" s="5"/>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5"/>
      <c r="D643" s="5"/>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5"/>
      <c r="D644" s="5"/>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5"/>
      <c r="D645" s="5"/>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5"/>
      <c r="D646" s="5"/>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5"/>
      <c r="D647" s="5"/>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5"/>
      <c r="D648" s="5"/>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5"/>
      <c r="D649" s="5"/>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5"/>
      <c r="D650" s="5"/>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5"/>
      <c r="D651" s="5"/>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5"/>
      <c r="D652" s="5"/>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5"/>
      <c r="D653" s="5"/>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5"/>
      <c r="D654" s="5"/>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5"/>
      <c r="D655" s="5"/>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5"/>
      <c r="D656" s="5"/>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5"/>
      <c r="D657" s="5"/>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5"/>
      <c r="D658" s="5"/>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5"/>
      <c r="D659" s="5"/>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5"/>
      <c r="D660" s="5"/>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5"/>
      <c r="D661" s="5"/>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5"/>
      <c r="D662" s="5"/>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5"/>
      <c r="D663" s="5"/>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5"/>
      <c r="D664" s="5"/>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5"/>
      <c r="D665" s="5"/>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5"/>
      <c r="D666" s="5"/>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5"/>
      <c r="D667" s="5"/>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5"/>
      <c r="D668" s="5"/>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5"/>
      <c r="D669" s="5"/>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5"/>
      <c r="D670" s="5"/>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5"/>
      <c r="D671" s="5"/>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5"/>
      <c r="D672" s="5"/>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5"/>
      <c r="D673" s="5"/>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5"/>
      <c r="D674" s="5"/>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5"/>
      <c r="D675" s="5"/>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5"/>
      <c r="D676" s="5"/>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5"/>
      <c r="D677" s="5"/>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5"/>
      <c r="D678" s="5"/>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5"/>
      <c r="D679" s="5"/>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5"/>
      <c r="D680" s="5"/>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5"/>
      <c r="D681" s="5"/>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5"/>
      <c r="D682" s="5"/>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5"/>
      <c r="D683" s="5"/>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5"/>
      <c r="D684" s="5"/>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5"/>
      <c r="D685" s="5"/>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5"/>
      <c r="D686" s="5"/>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5"/>
      <c r="D687" s="5"/>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5"/>
      <c r="D688" s="5"/>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5"/>
      <c r="D689" s="5"/>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5"/>
      <c r="D690" s="5"/>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5"/>
      <c r="D691" s="5"/>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5"/>
      <c r="D692" s="5"/>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5"/>
      <c r="D693" s="5"/>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5"/>
      <c r="D694" s="5"/>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5"/>
      <c r="D695" s="5"/>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5"/>
      <c r="D696" s="5"/>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5"/>
      <c r="D697" s="5"/>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5"/>
      <c r="D698" s="5"/>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5"/>
      <c r="D699" s="5"/>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5"/>
      <c r="D700" s="5"/>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5"/>
      <c r="D701" s="5"/>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5"/>
      <c r="D702" s="5"/>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5"/>
      <c r="D703" s="5"/>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5"/>
      <c r="D704" s="5"/>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5"/>
      <c r="D705" s="5"/>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5"/>
      <c r="D706" s="5"/>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5"/>
      <c r="D707" s="5"/>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5"/>
      <c r="D708" s="5"/>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5"/>
      <c r="D709" s="5"/>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5"/>
      <c r="D710" s="5"/>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5"/>
      <c r="D711" s="5"/>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5"/>
      <c r="D712" s="5"/>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5"/>
      <c r="D713" s="5"/>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5"/>
      <c r="D714" s="5"/>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5"/>
      <c r="D715" s="5"/>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5"/>
      <c r="D716" s="5"/>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5"/>
      <c r="D717" s="5"/>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5"/>
      <c r="D718" s="5"/>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5"/>
      <c r="D719" s="5"/>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5"/>
      <c r="D720" s="5"/>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5"/>
      <c r="D721" s="5"/>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5"/>
      <c r="D722" s="5"/>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5"/>
      <c r="D723" s="5"/>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5"/>
      <c r="D724" s="5"/>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5"/>
      <c r="D725" s="5"/>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5"/>
      <c r="D726" s="5"/>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5"/>
      <c r="D727" s="5"/>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5"/>
      <c r="D728" s="5"/>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5"/>
      <c r="D729" s="5"/>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5"/>
      <c r="D730" s="5"/>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5"/>
      <c r="D731" s="5"/>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5"/>
      <c r="D732" s="5"/>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5"/>
      <c r="D733" s="5"/>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5"/>
      <c r="D734" s="5"/>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5"/>
      <c r="D735" s="5"/>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5"/>
      <c r="D736" s="5"/>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5"/>
      <c r="D737" s="5"/>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5"/>
      <c r="D738" s="5"/>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5"/>
      <c r="D739" s="5"/>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5"/>
      <c r="D740" s="5"/>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5"/>
      <c r="D741" s="5"/>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5"/>
      <c r="D742" s="5"/>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5"/>
      <c r="D743" s="5"/>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5"/>
      <c r="D744" s="5"/>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5"/>
      <c r="D745" s="5"/>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5"/>
      <c r="D746" s="5"/>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5"/>
      <c r="D747" s="5"/>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5"/>
      <c r="D748" s="5"/>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5"/>
      <c r="D749" s="5"/>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5"/>
      <c r="D750" s="5"/>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5"/>
      <c r="D751" s="5"/>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5"/>
      <c r="D752" s="5"/>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5"/>
      <c r="D753" s="5"/>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5"/>
      <c r="D754" s="5"/>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5"/>
      <c r="D755" s="5"/>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5"/>
      <c r="D756" s="5"/>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5"/>
      <c r="D757" s="5"/>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5"/>
      <c r="D758" s="5"/>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5"/>
      <c r="D759" s="5"/>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5"/>
      <c r="D760" s="5"/>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5"/>
      <c r="D761" s="5"/>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5"/>
      <c r="D762" s="5"/>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5"/>
      <c r="D763" s="5"/>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5"/>
      <c r="D764" s="5"/>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5"/>
      <c r="D765" s="5"/>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5"/>
      <c r="D766" s="5"/>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5"/>
      <c r="D767" s="5"/>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5"/>
      <c r="D768" s="5"/>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5"/>
      <c r="D769" s="5"/>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5"/>
      <c r="D770" s="5"/>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5"/>
      <c r="D771" s="5"/>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5"/>
      <c r="D772" s="5"/>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5"/>
      <c r="D773" s="5"/>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5"/>
      <c r="D774" s="5"/>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5"/>
      <c r="D775" s="5"/>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5"/>
      <c r="D776" s="5"/>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5"/>
      <c r="D777" s="5"/>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5"/>
      <c r="D778" s="5"/>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5"/>
      <c r="D779" s="5"/>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5"/>
      <c r="D780" s="5"/>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5"/>
      <c r="D781" s="5"/>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5"/>
      <c r="D782" s="5"/>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5"/>
      <c r="D783" s="5"/>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5"/>
      <c r="D784" s="5"/>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5"/>
      <c r="D785" s="5"/>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5"/>
      <c r="D786" s="5"/>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5"/>
      <c r="D787" s="5"/>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5"/>
      <c r="D788" s="5"/>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5"/>
      <c r="D789" s="5"/>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5"/>
      <c r="D790" s="5"/>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5"/>
      <c r="D791" s="5"/>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5"/>
      <c r="D792" s="5"/>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5"/>
      <c r="D793" s="5"/>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5"/>
      <c r="D794" s="5"/>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5"/>
      <c r="D795" s="5"/>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5"/>
      <c r="D796" s="5"/>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5"/>
      <c r="D797" s="5"/>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5"/>
      <c r="D798" s="5"/>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5"/>
      <c r="D799" s="5"/>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5"/>
      <c r="D800" s="5"/>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5"/>
      <c r="D801" s="5"/>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5"/>
      <c r="D802" s="5"/>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5"/>
      <c r="D803" s="5"/>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5"/>
      <c r="D804" s="5"/>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5"/>
      <c r="D805" s="5"/>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5"/>
      <c r="D806" s="5"/>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5"/>
      <c r="D807" s="5"/>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5"/>
      <c r="D808" s="5"/>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5"/>
      <c r="D809" s="5"/>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5"/>
      <c r="D810" s="5"/>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5"/>
      <c r="D811" s="5"/>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5"/>
      <c r="D812" s="5"/>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5"/>
      <c r="D813" s="5"/>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5"/>
      <c r="D814" s="5"/>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5"/>
      <c r="D815" s="5"/>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5"/>
      <c r="D816" s="5"/>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5"/>
      <c r="D817" s="5"/>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5"/>
      <c r="D818" s="5"/>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5"/>
      <c r="D819" s="5"/>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5"/>
      <c r="D820" s="5"/>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5"/>
      <c r="D821" s="5"/>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5"/>
      <c r="D822" s="5"/>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5"/>
      <c r="D823" s="5"/>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5"/>
      <c r="D824" s="5"/>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5"/>
      <c r="D825" s="5"/>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5"/>
      <c r="D826" s="5"/>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5"/>
      <c r="D827" s="5"/>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5"/>
      <c r="D828" s="5"/>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5"/>
      <c r="D829" s="5"/>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5"/>
      <c r="D830" s="5"/>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5"/>
      <c r="D831" s="5"/>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5"/>
      <c r="D832" s="5"/>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5"/>
      <c r="D833" s="5"/>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5"/>
      <c r="D834" s="5"/>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5"/>
      <c r="D835" s="5"/>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5"/>
      <c r="D836" s="5"/>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5"/>
      <c r="D837" s="5"/>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5"/>
      <c r="D838" s="5"/>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5"/>
      <c r="D839" s="5"/>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5"/>
      <c r="D840" s="5"/>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5"/>
      <c r="D841" s="5"/>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5"/>
      <c r="D842" s="5"/>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5"/>
      <c r="D843" s="5"/>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5"/>
      <c r="D844" s="5"/>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5"/>
      <c r="D845" s="5"/>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5"/>
      <c r="D846" s="5"/>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5"/>
      <c r="D847" s="5"/>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5"/>
      <c r="D848" s="5"/>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5"/>
      <c r="D849" s="5"/>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5"/>
      <c r="D850" s="5"/>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5"/>
      <c r="D851" s="5"/>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5"/>
      <c r="D852" s="5"/>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5"/>
      <c r="D853" s="5"/>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5"/>
      <c r="D854" s="5"/>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5"/>
      <c r="D855" s="5"/>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5"/>
      <c r="D856" s="5"/>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5"/>
      <c r="D857" s="5"/>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5"/>
      <c r="D858" s="5"/>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5"/>
      <c r="D859" s="5"/>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5"/>
      <c r="D860" s="5"/>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5"/>
      <c r="D861" s="5"/>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5"/>
      <c r="D862" s="5"/>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5"/>
      <c r="D863" s="5"/>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5"/>
      <c r="D864" s="5"/>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5"/>
      <c r="D865" s="5"/>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5"/>
      <c r="D866" s="5"/>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5"/>
      <c r="D867" s="5"/>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5"/>
      <c r="D868" s="5"/>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5"/>
      <c r="D869" s="5"/>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5"/>
      <c r="D870" s="5"/>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5"/>
      <c r="D871" s="5"/>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5"/>
      <c r="D872" s="5"/>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5"/>
      <c r="D873" s="5"/>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5"/>
      <c r="D874" s="5"/>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5"/>
      <c r="D875" s="5"/>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5"/>
      <c r="D876" s="5"/>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5"/>
      <c r="D877" s="5"/>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5"/>
      <c r="D878" s="5"/>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5"/>
      <c r="D879" s="5"/>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5"/>
      <c r="D880" s="5"/>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5"/>
      <c r="D881" s="5"/>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5"/>
      <c r="D882" s="5"/>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5"/>
      <c r="D883" s="5"/>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5"/>
      <c r="D884" s="5"/>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5"/>
      <c r="D885" s="5"/>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5"/>
      <c r="D886" s="5"/>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5"/>
      <c r="D887" s="5"/>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5"/>
      <c r="D888" s="5"/>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5"/>
      <c r="D889" s="5"/>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5"/>
      <c r="D890" s="5"/>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5"/>
      <c r="D891" s="5"/>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5"/>
      <c r="D892" s="5"/>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5"/>
      <c r="D893" s="5"/>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5"/>
      <c r="D894" s="5"/>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5"/>
      <c r="D895" s="5"/>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5"/>
      <c r="D896" s="5"/>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5"/>
      <c r="D897" s="5"/>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5"/>
      <c r="D898" s="5"/>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5"/>
      <c r="D899" s="5"/>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5"/>
      <c r="D900" s="5"/>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5"/>
      <c r="D901" s="5"/>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5"/>
      <c r="D902" s="5"/>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5"/>
      <c r="D903" s="5"/>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5"/>
      <c r="D904" s="5"/>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5"/>
      <c r="D905" s="5"/>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5"/>
      <c r="D906" s="5"/>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5"/>
      <c r="D907" s="5"/>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5"/>
      <c r="D908" s="5"/>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5"/>
      <c r="D909" s="5"/>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5"/>
      <c r="D910" s="5"/>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5"/>
      <c r="D911" s="5"/>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5"/>
      <c r="D912" s="5"/>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5"/>
      <c r="D913" s="5"/>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5"/>
      <c r="D914" s="5"/>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5"/>
      <c r="D915" s="5"/>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5"/>
      <c r="D916" s="5"/>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5"/>
      <c r="D917" s="5"/>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5"/>
      <c r="D918" s="5"/>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5"/>
      <c r="D919" s="5"/>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5"/>
      <c r="D920" s="5"/>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5"/>
      <c r="D921" s="5"/>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5"/>
      <c r="D922" s="5"/>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5"/>
      <c r="D923" s="5"/>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5"/>
      <c r="D924" s="5"/>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5"/>
      <c r="D925" s="5"/>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5"/>
      <c r="D926" s="5"/>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5"/>
      <c r="D927" s="5"/>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5"/>
      <c r="D928" s="5"/>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5"/>
      <c r="D929" s="5"/>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5"/>
      <c r="D930" s="5"/>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5"/>
      <c r="D931" s="5"/>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5"/>
      <c r="D932" s="5"/>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5"/>
      <c r="D933" s="5"/>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5"/>
      <c r="D934" s="5"/>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5"/>
      <c r="D935" s="5"/>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5"/>
      <c r="D936" s="5"/>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5"/>
      <c r="D937" s="5"/>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5"/>
      <c r="D938" s="5"/>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5"/>
      <c r="D939" s="5"/>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5"/>
      <c r="D940" s="5"/>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5"/>
      <c r="D941" s="5"/>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5"/>
      <c r="D942" s="5"/>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5"/>
      <c r="D943" s="5"/>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5"/>
      <c r="D944" s="5"/>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5"/>
      <c r="D945" s="5"/>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5"/>
      <c r="D946" s="5"/>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5"/>
      <c r="D947" s="5"/>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5"/>
      <c r="D948" s="5"/>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5"/>
      <c r="D949" s="5"/>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5"/>
      <c r="D950" s="5"/>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5"/>
      <c r="D951" s="5"/>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5"/>
      <c r="D952" s="5"/>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5"/>
      <c r="D953" s="5"/>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5"/>
      <c r="D954" s="5"/>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5"/>
      <c r="D955" s="5"/>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5"/>
      <c r="D956" s="5"/>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5"/>
      <c r="D957" s="5"/>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5"/>
      <c r="D958" s="5"/>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5"/>
      <c r="D959" s="5"/>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5"/>
      <c r="D960" s="5"/>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5"/>
      <c r="D961" s="5"/>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5"/>
      <c r="D962" s="5"/>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5"/>
      <c r="D963" s="5"/>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5"/>
      <c r="D964" s="5"/>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5"/>
      <c r="D965" s="5"/>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5"/>
      <c r="D966" s="5"/>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5"/>
      <c r="D967" s="5"/>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5"/>
      <c r="D968" s="5"/>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5"/>
      <c r="D969" s="5"/>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5"/>
      <c r="D970" s="5"/>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5"/>
      <c r="D971" s="5"/>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5"/>
      <c r="D972" s="5"/>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5"/>
      <c r="D973" s="5"/>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5"/>
      <c r="D974" s="5"/>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5"/>
      <c r="D975" s="5"/>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5"/>
      <c r="D976" s="5"/>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5"/>
      <c r="D977" s="5"/>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5"/>
      <c r="D978" s="5"/>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5"/>
      <c r="D979" s="5"/>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5"/>
      <c r="D980" s="5"/>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5"/>
      <c r="D981" s="5"/>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5"/>
      <c r="D982" s="5"/>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5"/>
      <c r="D983" s="5"/>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5"/>
      <c r="D984" s="5"/>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5"/>
      <c r="D985" s="5"/>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5"/>
      <c r="D986" s="5"/>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5"/>
      <c r="D987" s="5"/>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5"/>
      <c r="D988" s="5"/>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5"/>
      <c r="D989" s="5"/>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5"/>
      <c r="D990" s="5"/>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5"/>
      <c r="D991" s="5"/>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5"/>
      <c r="D992" s="5"/>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5"/>
      <c r="D993" s="5"/>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5"/>
      <c r="D994" s="5"/>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5"/>
      <c r="D995" s="5"/>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5"/>
      <c r="D996" s="5"/>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5"/>
      <c r="D997" s="5"/>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5"/>
      <c r="D998" s="5"/>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5"/>
      <c r="D999" s="5"/>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5"/>
      <c r="D1000" s="5"/>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26:E26"/>
  </mergeCells>
  <pageMargins left="0.7" right="0.7" top="0.75" bottom="0.75" header="0" footer="0"/>
  <pageSetup orientation="landscape"/>
  <ignoredErrors>
    <ignoredError sqref="C18:D1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E0B3"/>
  </sheetPr>
  <dimension ref="A1:Z1017"/>
  <sheetViews>
    <sheetView showGridLines="0" topLeftCell="E1" zoomScaleNormal="100" workbookViewId="0">
      <pane ySplit="3" topLeftCell="A482" activePane="bottomLeft" state="frozen"/>
      <selection pane="bottomLeft" activeCell="L499" sqref="L499"/>
    </sheetView>
  </sheetViews>
  <sheetFormatPr baseColWidth="10" defaultColWidth="14.44140625" defaultRowHeight="15" customHeight="1"/>
  <cols>
    <col min="1" max="1" width="3.44140625" customWidth="1"/>
    <col min="2" max="2" width="31.44140625" customWidth="1"/>
    <col min="3" max="3" width="24.6640625" customWidth="1"/>
    <col min="4" max="4" width="23.44140625" customWidth="1"/>
    <col min="5" max="5" width="27.44140625" customWidth="1"/>
    <col min="6" max="6" width="19.33203125" customWidth="1"/>
    <col min="7" max="7" width="22" style="114" customWidth="1"/>
    <col min="8" max="8" width="18.44140625" customWidth="1"/>
    <col min="9" max="9" width="11.44140625" customWidth="1"/>
    <col min="10" max="10" width="25.88671875" customWidth="1"/>
    <col min="11" max="12" width="23" customWidth="1"/>
    <col min="13" max="13" width="25.88671875" customWidth="1"/>
    <col min="14" max="14" width="13" customWidth="1"/>
    <col min="15" max="15" width="10.88671875" customWidth="1"/>
    <col min="16" max="26" width="11.44140625" customWidth="1"/>
  </cols>
  <sheetData>
    <row r="1" spans="1:26" ht="16.5" customHeight="1">
      <c r="A1" s="1"/>
      <c r="B1" s="2"/>
      <c r="C1" s="2"/>
      <c r="D1" s="2"/>
      <c r="E1" s="2"/>
      <c r="F1" s="2"/>
      <c r="G1" s="111"/>
      <c r="H1" s="2"/>
      <c r="I1" s="2"/>
      <c r="J1" s="2"/>
      <c r="K1" s="2"/>
      <c r="L1" s="2"/>
      <c r="M1" s="2"/>
      <c r="N1" s="2"/>
      <c r="O1" s="2"/>
      <c r="P1" s="2"/>
      <c r="Q1" s="2"/>
      <c r="R1" s="2"/>
      <c r="S1" s="2"/>
      <c r="T1" s="2"/>
      <c r="U1" s="2"/>
      <c r="V1" s="2"/>
      <c r="W1" s="2"/>
      <c r="X1" s="2"/>
      <c r="Y1" s="2"/>
      <c r="Z1" s="2"/>
    </row>
    <row r="2" spans="1:26" ht="16.5" customHeight="1">
      <c r="A2" s="2"/>
      <c r="B2" s="172" t="s">
        <v>0</v>
      </c>
      <c r="C2" s="173"/>
      <c r="D2" s="173"/>
      <c r="E2" s="173"/>
      <c r="F2" s="174"/>
      <c r="G2" s="111"/>
      <c r="H2" s="2"/>
      <c r="I2" s="2"/>
      <c r="J2" s="2"/>
      <c r="K2" s="2"/>
      <c r="L2" s="2"/>
      <c r="M2" s="2"/>
      <c r="N2" s="2"/>
      <c r="O2" s="2"/>
      <c r="P2" s="2"/>
      <c r="Q2" s="2"/>
      <c r="R2" s="2"/>
      <c r="S2" s="2"/>
      <c r="T2" s="2"/>
      <c r="U2" s="2"/>
      <c r="V2" s="2"/>
      <c r="W2" s="2"/>
      <c r="X2" s="2"/>
      <c r="Y2" s="2"/>
      <c r="Z2" s="2"/>
    </row>
    <row r="3" spans="1:26" ht="16.5" customHeight="1">
      <c r="A3" s="2"/>
      <c r="B3" s="192" t="s">
        <v>62</v>
      </c>
      <c r="C3" s="170"/>
      <c r="D3" s="170"/>
      <c r="E3" s="170"/>
      <c r="F3" s="170"/>
      <c r="G3" s="111"/>
      <c r="H3" s="2"/>
      <c r="I3" s="2"/>
      <c r="J3" s="2"/>
      <c r="K3" s="2"/>
      <c r="L3" s="2"/>
      <c r="M3" s="2"/>
      <c r="N3" s="2"/>
      <c r="O3" s="2"/>
      <c r="P3" s="2"/>
      <c r="Q3" s="2"/>
      <c r="R3" s="2"/>
      <c r="S3" s="2"/>
      <c r="T3" s="2"/>
      <c r="U3" s="2"/>
      <c r="V3" s="2"/>
      <c r="W3" s="2"/>
      <c r="X3" s="2"/>
      <c r="Y3" s="2"/>
      <c r="Z3" s="2"/>
    </row>
    <row r="4" spans="1:26" ht="16.5" customHeight="1">
      <c r="A4" s="2"/>
      <c r="B4" s="188" t="s">
        <v>63</v>
      </c>
      <c r="C4" s="170"/>
      <c r="D4" s="170"/>
      <c r="E4" s="170"/>
      <c r="F4" s="170"/>
      <c r="G4" s="111"/>
      <c r="H4" s="2"/>
      <c r="I4" s="2"/>
      <c r="J4" s="2"/>
      <c r="K4" s="2"/>
      <c r="L4" s="2"/>
      <c r="M4" s="2"/>
      <c r="N4" s="2"/>
      <c r="O4" s="2"/>
      <c r="P4" s="2"/>
      <c r="Q4" s="2"/>
      <c r="R4" s="2"/>
      <c r="S4" s="2"/>
      <c r="T4" s="2"/>
      <c r="U4" s="2"/>
      <c r="V4" s="2"/>
      <c r="W4" s="2"/>
      <c r="X4" s="2"/>
      <c r="Y4" s="2"/>
      <c r="Z4" s="2"/>
    </row>
    <row r="5" spans="1:26" ht="16.5" customHeight="1">
      <c r="A5" s="2"/>
      <c r="B5" s="2"/>
      <c r="C5" s="2"/>
      <c r="D5" s="2"/>
      <c r="E5" s="2"/>
      <c r="F5" s="2"/>
      <c r="G5" s="111"/>
      <c r="H5" s="2"/>
      <c r="I5" s="2"/>
      <c r="J5" s="2"/>
      <c r="K5" s="2"/>
      <c r="L5" s="2"/>
      <c r="M5" s="2"/>
      <c r="N5" s="2"/>
      <c r="O5" s="2"/>
      <c r="P5" s="2"/>
      <c r="Q5" s="2"/>
      <c r="R5" s="2"/>
      <c r="S5" s="2"/>
      <c r="T5" s="2"/>
      <c r="U5" s="2"/>
      <c r="V5" s="2"/>
      <c r="W5" s="2"/>
      <c r="X5" s="2"/>
      <c r="Y5" s="2"/>
      <c r="Z5" s="2"/>
    </row>
    <row r="6" spans="1:26" ht="16.5" customHeight="1">
      <c r="A6" s="2"/>
      <c r="B6" s="182" t="s">
        <v>64</v>
      </c>
      <c r="C6" s="170"/>
      <c r="D6" s="170"/>
      <c r="E6" s="170"/>
      <c r="F6" s="170"/>
      <c r="G6" s="111"/>
      <c r="H6" s="2"/>
      <c r="I6" s="2"/>
      <c r="J6" s="2"/>
      <c r="K6" s="2"/>
      <c r="L6" s="2"/>
      <c r="M6" s="2"/>
      <c r="N6" s="2"/>
      <c r="O6" s="2"/>
      <c r="P6" s="2"/>
      <c r="Q6" s="2"/>
      <c r="R6" s="2"/>
      <c r="S6" s="2"/>
      <c r="T6" s="2"/>
      <c r="U6" s="2"/>
      <c r="V6" s="2"/>
      <c r="W6" s="2"/>
      <c r="X6" s="2"/>
      <c r="Y6" s="2"/>
      <c r="Z6" s="2"/>
    </row>
    <row r="7" spans="1:26" ht="16.5" customHeight="1">
      <c r="A7" s="2"/>
      <c r="B7" s="170"/>
      <c r="C7" s="170"/>
      <c r="D7" s="170"/>
      <c r="E7" s="170"/>
      <c r="F7" s="170"/>
      <c r="G7" s="111"/>
      <c r="H7" s="2"/>
      <c r="I7" s="2"/>
      <c r="J7" s="2"/>
      <c r="K7" s="2"/>
      <c r="L7" s="2"/>
      <c r="M7" s="2"/>
      <c r="N7" s="2"/>
      <c r="O7" s="2"/>
      <c r="P7" s="2"/>
      <c r="Q7" s="2"/>
      <c r="R7" s="2"/>
      <c r="S7" s="2"/>
      <c r="T7" s="2"/>
      <c r="U7" s="2"/>
      <c r="V7" s="2"/>
      <c r="W7" s="2"/>
      <c r="X7" s="2"/>
      <c r="Y7" s="2"/>
      <c r="Z7" s="2"/>
    </row>
    <row r="8" spans="1:26" ht="16.5" customHeight="1">
      <c r="A8" s="2"/>
      <c r="B8" s="170"/>
      <c r="C8" s="170"/>
      <c r="D8" s="170"/>
      <c r="E8" s="170"/>
      <c r="F8" s="170"/>
      <c r="G8" s="111"/>
      <c r="H8" s="2"/>
      <c r="I8" s="2"/>
      <c r="J8" s="2"/>
      <c r="K8" s="2"/>
      <c r="L8" s="2"/>
      <c r="M8" s="2"/>
      <c r="N8" s="2"/>
      <c r="O8" s="2"/>
      <c r="P8" s="2"/>
      <c r="Q8" s="2"/>
      <c r="R8" s="2"/>
      <c r="S8" s="2"/>
      <c r="T8" s="2"/>
      <c r="U8" s="2"/>
      <c r="V8" s="2"/>
      <c r="W8" s="2"/>
      <c r="X8" s="2"/>
      <c r="Y8" s="2"/>
      <c r="Z8" s="2"/>
    </row>
    <row r="9" spans="1:26" ht="16.5" customHeight="1">
      <c r="A9" s="2"/>
      <c r="B9" s="170"/>
      <c r="C9" s="170"/>
      <c r="D9" s="170"/>
      <c r="E9" s="170"/>
      <c r="F9" s="170"/>
      <c r="G9" s="111"/>
      <c r="H9" s="2"/>
      <c r="I9" s="2"/>
      <c r="J9" s="2"/>
      <c r="K9" s="2"/>
      <c r="L9" s="2"/>
      <c r="M9" s="2"/>
      <c r="N9" s="2"/>
      <c r="O9" s="2"/>
      <c r="P9" s="2"/>
      <c r="Q9" s="2"/>
      <c r="R9" s="2"/>
      <c r="S9" s="2"/>
      <c r="T9" s="2"/>
      <c r="U9" s="2"/>
      <c r="V9" s="2"/>
      <c r="W9" s="2"/>
      <c r="X9" s="2"/>
      <c r="Y9" s="2"/>
      <c r="Z9" s="2"/>
    </row>
    <row r="10" spans="1:26" ht="16.5" customHeight="1">
      <c r="A10" s="2"/>
      <c r="B10" s="170"/>
      <c r="C10" s="170"/>
      <c r="D10" s="170"/>
      <c r="E10" s="170"/>
      <c r="F10" s="170"/>
      <c r="G10" s="111"/>
      <c r="H10" s="2"/>
      <c r="I10" s="2"/>
      <c r="J10" s="2"/>
      <c r="K10" s="2"/>
      <c r="L10" s="2"/>
      <c r="M10" s="2"/>
      <c r="N10" s="2"/>
      <c r="O10" s="2"/>
      <c r="P10" s="2"/>
      <c r="Q10" s="2"/>
      <c r="R10" s="2"/>
      <c r="S10" s="2"/>
      <c r="T10" s="2"/>
      <c r="U10" s="2"/>
      <c r="V10" s="2"/>
      <c r="W10" s="2"/>
      <c r="X10" s="2"/>
      <c r="Y10" s="2"/>
      <c r="Z10" s="2"/>
    </row>
    <row r="11" spans="1:26" ht="16.5" customHeight="1">
      <c r="A11" s="2"/>
      <c r="B11" s="170"/>
      <c r="C11" s="170"/>
      <c r="D11" s="170"/>
      <c r="E11" s="170"/>
      <c r="F11" s="170"/>
      <c r="G11" s="111"/>
      <c r="H11" s="2"/>
      <c r="I11" s="2"/>
      <c r="J11" s="2"/>
      <c r="K11" s="2"/>
      <c r="L11" s="2"/>
      <c r="M11" s="2"/>
      <c r="N11" s="2"/>
      <c r="O11" s="2"/>
      <c r="P11" s="2"/>
      <c r="Q11" s="2"/>
      <c r="R11" s="2"/>
      <c r="S11" s="2"/>
      <c r="T11" s="2"/>
      <c r="U11" s="2"/>
      <c r="V11" s="2"/>
      <c r="W11" s="2"/>
      <c r="X11" s="2"/>
      <c r="Y11" s="2"/>
      <c r="Z11" s="2"/>
    </row>
    <row r="12" spans="1:26" ht="16.5" customHeight="1">
      <c r="A12" s="2"/>
      <c r="B12" s="170"/>
      <c r="C12" s="170"/>
      <c r="D12" s="170"/>
      <c r="E12" s="170"/>
      <c r="F12" s="170"/>
      <c r="G12" s="111"/>
      <c r="H12" s="2"/>
      <c r="I12" s="2"/>
      <c r="J12" s="2"/>
      <c r="K12" s="2"/>
      <c r="L12" s="2"/>
      <c r="M12" s="2"/>
      <c r="N12" s="2"/>
      <c r="O12" s="2"/>
      <c r="P12" s="2"/>
      <c r="Q12" s="2"/>
      <c r="R12" s="2"/>
      <c r="S12" s="2"/>
      <c r="T12" s="2"/>
      <c r="U12" s="2"/>
      <c r="V12" s="2"/>
      <c r="W12" s="2"/>
      <c r="X12" s="2"/>
      <c r="Y12" s="2"/>
      <c r="Z12" s="2"/>
    </row>
    <row r="13" spans="1:26" ht="16.5" customHeight="1">
      <c r="A13" s="2"/>
      <c r="B13" s="170"/>
      <c r="C13" s="170"/>
      <c r="D13" s="170"/>
      <c r="E13" s="170"/>
      <c r="F13" s="170"/>
      <c r="G13" s="111"/>
      <c r="H13" s="2"/>
      <c r="I13" s="2"/>
      <c r="J13" s="2"/>
      <c r="K13" s="2"/>
      <c r="L13" s="2"/>
      <c r="M13" s="2"/>
      <c r="N13" s="2"/>
      <c r="O13" s="2"/>
      <c r="P13" s="2"/>
      <c r="Q13" s="2"/>
      <c r="R13" s="2"/>
      <c r="S13" s="2"/>
      <c r="T13" s="2"/>
      <c r="U13" s="2"/>
      <c r="V13" s="2"/>
      <c r="W13" s="2"/>
      <c r="X13" s="2"/>
      <c r="Y13" s="2"/>
      <c r="Z13" s="2"/>
    </row>
    <row r="14" spans="1:26" ht="16.5" customHeight="1">
      <c r="A14" s="2"/>
      <c r="B14" s="188" t="s">
        <v>72</v>
      </c>
      <c r="C14" s="170"/>
      <c r="D14" s="170"/>
      <c r="E14" s="170"/>
      <c r="F14" s="170"/>
      <c r="G14" s="111"/>
      <c r="H14" s="2"/>
      <c r="I14" s="2"/>
      <c r="J14" s="2"/>
      <c r="K14" s="2"/>
      <c r="L14" s="2"/>
      <c r="M14" s="2"/>
      <c r="N14" s="2"/>
      <c r="O14" s="2"/>
      <c r="P14" s="2"/>
      <c r="Q14" s="2"/>
      <c r="R14" s="2"/>
      <c r="S14" s="2"/>
      <c r="T14" s="2"/>
      <c r="U14" s="2"/>
      <c r="V14" s="2"/>
      <c r="W14" s="2"/>
      <c r="X14" s="2"/>
      <c r="Y14" s="2"/>
      <c r="Z14" s="2"/>
    </row>
    <row r="15" spans="1:26" ht="16.5" customHeight="1">
      <c r="A15" s="2"/>
      <c r="B15" s="2"/>
      <c r="C15" s="2"/>
      <c r="D15" s="2"/>
      <c r="E15" s="2"/>
      <c r="F15" s="2"/>
      <c r="G15" s="111"/>
      <c r="H15" s="2"/>
      <c r="I15" s="2"/>
      <c r="J15" s="2"/>
      <c r="K15" s="2"/>
      <c r="L15" s="2"/>
      <c r="M15" s="2"/>
      <c r="N15" s="2"/>
      <c r="O15" s="2"/>
      <c r="P15" s="2"/>
      <c r="Q15" s="2"/>
      <c r="R15" s="2"/>
      <c r="S15" s="2"/>
      <c r="T15" s="2"/>
      <c r="U15" s="2"/>
      <c r="V15" s="2"/>
      <c r="W15" s="2"/>
      <c r="X15" s="2"/>
      <c r="Y15" s="2"/>
      <c r="Z15" s="2"/>
    </row>
    <row r="16" spans="1:26" ht="16.5" customHeight="1">
      <c r="A16" s="2"/>
      <c r="B16" s="188" t="s">
        <v>76</v>
      </c>
      <c r="C16" s="170"/>
      <c r="D16" s="170"/>
      <c r="E16" s="170"/>
      <c r="F16" s="170"/>
      <c r="G16" s="111"/>
      <c r="H16" s="2"/>
      <c r="I16" s="2"/>
      <c r="J16" s="2"/>
      <c r="K16" s="2"/>
      <c r="L16" s="2"/>
      <c r="M16" s="2"/>
      <c r="N16" s="2"/>
      <c r="O16" s="2"/>
      <c r="P16" s="2"/>
      <c r="Q16" s="2"/>
      <c r="R16" s="2"/>
      <c r="S16" s="2"/>
      <c r="T16" s="2"/>
      <c r="U16" s="2"/>
      <c r="V16" s="2"/>
      <c r="W16" s="2"/>
      <c r="X16" s="2"/>
      <c r="Y16" s="2"/>
      <c r="Z16" s="2"/>
    </row>
    <row r="17" spans="1:26" ht="16.5" customHeight="1">
      <c r="A17" s="2"/>
      <c r="B17" s="182" t="s">
        <v>81</v>
      </c>
      <c r="C17" s="170"/>
      <c r="D17" s="170"/>
      <c r="E17" s="170"/>
      <c r="F17" s="170"/>
      <c r="G17" s="111"/>
      <c r="H17" s="2"/>
      <c r="I17" s="2"/>
      <c r="J17" s="2"/>
      <c r="K17" s="2"/>
      <c r="L17" s="2"/>
      <c r="M17" s="2"/>
      <c r="N17" s="2"/>
      <c r="O17" s="2"/>
      <c r="P17" s="2"/>
      <c r="Q17" s="2"/>
      <c r="R17" s="2"/>
      <c r="S17" s="2"/>
      <c r="T17" s="2"/>
      <c r="U17" s="2"/>
      <c r="V17" s="2"/>
      <c r="W17" s="2"/>
      <c r="X17" s="2"/>
      <c r="Y17" s="2"/>
      <c r="Z17" s="2"/>
    </row>
    <row r="18" spans="1:26" ht="16.5" customHeight="1">
      <c r="A18" s="2"/>
      <c r="B18" s="170"/>
      <c r="C18" s="170"/>
      <c r="D18" s="170"/>
      <c r="E18" s="170"/>
      <c r="F18" s="170"/>
      <c r="G18" s="111"/>
      <c r="H18" s="2"/>
      <c r="I18" s="2"/>
      <c r="J18" s="2"/>
      <c r="K18" s="2"/>
      <c r="L18" s="2"/>
      <c r="M18" s="2"/>
      <c r="N18" s="2"/>
      <c r="O18" s="2"/>
      <c r="P18" s="2"/>
      <c r="Q18" s="2"/>
      <c r="R18" s="2"/>
      <c r="S18" s="2"/>
      <c r="T18" s="2"/>
      <c r="U18" s="2"/>
      <c r="V18" s="2"/>
      <c r="W18" s="2"/>
      <c r="X18" s="2"/>
      <c r="Y18" s="2"/>
      <c r="Z18" s="2"/>
    </row>
    <row r="19" spans="1:26" ht="16.5" customHeight="1">
      <c r="A19" s="2"/>
      <c r="B19" s="170"/>
      <c r="C19" s="170"/>
      <c r="D19" s="170"/>
      <c r="E19" s="170"/>
      <c r="F19" s="170"/>
      <c r="G19" s="111"/>
      <c r="H19" s="2"/>
      <c r="I19" s="2"/>
      <c r="J19" s="2"/>
      <c r="K19" s="2"/>
      <c r="L19" s="2"/>
      <c r="M19" s="2"/>
      <c r="N19" s="2"/>
      <c r="O19" s="2"/>
      <c r="P19" s="2"/>
      <c r="Q19" s="2"/>
      <c r="R19" s="2"/>
      <c r="S19" s="2"/>
      <c r="T19" s="2"/>
      <c r="U19" s="2"/>
      <c r="V19" s="2"/>
      <c r="W19" s="2"/>
      <c r="X19" s="2"/>
      <c r="Y19" s="2"/>
      <c r="Z19" s="2"/>
    </row>
    <row r="20" spans="1:26" ht="16.5" customHeight="1">
      <c r="A20" s="2"/>
      <c r="B20" s="170"/>
      <c r="C20" s="170"/>
      <c r="D20" s="170"/>
      <c r="E20" s="170"/>
      <c r="F20" s="170"/>
      <c r="G20" s="111"/>
      <c r="H20" s="2"/>
      <c r="I20" s="2"/>
      <c r="J20" s="2"/>
      <c r="K20" s="2"/>
      <c r="L20" s="2"/>
      <c r="M20" s="2"/>
      <c r="N20" s="2"/>
      <c r="O20" s="2"/>
      <c r="P20" s="2"/>
      <c r="Q20" s="2"/>
      <c r="R20" s="2"/>
      <c r="S20" s="2"/>
      <c r="T20" s="2"/>
      <c r="U20" s="2"/>
      <c r="V20" s="2"/>
      <c r="W20" s="2"/>
      <c r="X20" s="2"/>
      <c r="Y20" s="2"/>
      <c r="Z20" s="2"/>
    </row>
    <row r="21" spans="1:26" ht="16.5" customHeight="1">
      <c r="A21" s="2"/>
      <c r="B21" s="170"/>
      <c r="C21" s="170"/>
      <c r="D21" s="170"/>
      <c r="E21" s="170"/>
      <c r="F21" s="170"/>
      <c r="G21" s="111"/>
      <c r="H21" s="2"/>
      <c r="I21" s="2"/>
      <c r="J21" s="2"/>
      <c r="K21" s="2"/>
      <c r="L21" s="2"/>
      <c r="M21" s="2"/>
      <c r="N21" s="2"/>
      <c r="O21" s="2"/>
      <c r="P21" s="2"/>
      <c r="Q21" s="2"/>
      <c r="R21" s="2"/>
      <c r="S21" s="2"/>
      <c r="T21" s="2"/>
      <c r="U21" s="2"/>
      <c r="V21" s="2"/>
      <c r="W21" s="2"/>
      <c r="X21" s="2"/>
      <c r="Y21" s="2"/>
      <c r="Z21" s="2"/>
    </row>
    <row r="22" spans="1:26" ht="16.5" customHeight="1">
      <c r="A22" s="2"/>
      <c r="B22" s="170"/>
      <c r="C22" s="170"/>
      <c r="D22" s="170"/>
      <c r="E22" s="170"/>
      <c r="F22" s="170"/>
      <c r="G22" s="111"/>
      <c r="H22" s="2"/>
      <c r="I22" s="2"/>
      <c r="J22" s="2"/>
      <c r="K22" s="2"/>
      <c r="L22" s="2"/>
      <c r="M22" s="2"/>
      <c r="N22" s="2"/>
      <c r="O22" s="2"/>
      <c r="P22" s="2"/>
      <c r="Q22" s="2"/>
      <c r="R22" s="2"/>
      <c r="S22" s="2"/>
      <c r="T22" s="2"/>
      <c r="U22" s="2"/>
      <c r="V22" s="2"/>
      <c r="W22" s="2"/>
      <c r="X22" s="2"/>
      <c r="Y22" s="2"/>
      <c r="Z22" s="2"/>
    </row>
    <row r="23" spans="1:26" ht="16.5" customHeight="1">
      <c r="A23" s="2"/>
      <c r="B23" s="170"/>
      <c r="C23" s="170"/>
      <c r="D23" s="170"/>
      <c r="E23" s="170"/>
      <c r="F23" s="170"/>
      <c r="G23" s="111"/>
      <c r="H23" s="2"/>
      <c r="I23" s="2"/>
      <c r="J23" s="2"/>
      <c r="K23" s="2"/>
      <c r="L23" s="2"/>
      <c r="M23" s="2"/>
      <c r="N23" s="2"/>
      <c r="O23" s="2"/>
      <c r="P23" s="2"/>
      <c r="Q23" s="2"/>
      <c r="R23" s="2"/>
      <c r="S23" s="2"/>
      <c r="T23" s="2"/>
      <c r="U23" s="2"/>
      <c r="V23" s="2"/>
      <c r="W23" s="2"/>
      <c r="X23" s="2"/>
      <c r="Y23" s="2"/>
      <c r="Z23" s="2"/>
    </row>
    <row r="24" spans="1:26" ht="16.5" customHeight="1">
      <c r="A24" s="2"/>
      <c r="B24" s="170"/>
      <c r="C24" s="170"/>
      <c r="D24" s="170"/>
      <c r="E24" s="170"/>
      <c r="F24" s="170"/>
      <c r="G24" s="111"/>
      <c r="H24" s="2"/>
      <c r="I24" s="2"/>
      <c r="J24" s="2"/>
      <c r="K24" s="2"/>
      <c r="L24" s="2"/>
      <c r="M24" s="2"/>
      <c r="N24" s="2"/>
      <c r="O24" s="2"/>
      <c r="P24" s="2"/>
      <c r="Q24" s="2"/>
      <c r="R24" s="2"/>
      <c r="S24" s="2"/>
      <c r="T24" s="2"/>
      <c r="U24" s="2"/>
      <c r="V24" s="2"/>
      <c r="W24" s="2"/>
      <c r="X24" s="2"/>
      <c r="Y24" s="2"/>
      <c r="Z24" s="2"/>
    </row>
    <row r="25" spans="1:26" ht="16.5" customHeight="1">
      <c r="A25" s="2"/>
      <c r="B25" s="170"/>
      <c r="C25" s="170"/>
      <c r="D25" s="170"/>
      <c r="E25" s="170"/>
      <c r="F25" s="170"/>
      <c r="G25" s="111"/>
      <c r="H25" s="2"/>
      <c r="I25" s="2"/>
      <c r="J25" s="2"/>
      <c r="K25" s="2"/>
      <c r="L25" s="2"/>
      <c r="M25" s="2"/>
      <c r="N25" s="2"/>
      <c r="O25" s="2"/>
      <c r="P25" s="2"/>
      <c r="Q25" s="2"/>
      <c r="R25" s="2"/>
      <c r="S25" s="2"/>
      <c r="T25" s="2"/>
      <c r="U25" s="2"/>
      <c r="V25" s="2"/>
      <c r="W25" s="2"/>
      <c r="X25" s="2"/>
      <c r="Y25" s="2"/>
      <c r="Z25" s="2"/>
    </row>
    <row r="26" spans="1:26" ht="16.5" customHeight="1">
      <c r="A26" s="2"/>
      <c r="B26" s="170"/>
      <c r="C26" s="170"/>
      <c r="D26" s="170"/>
      <c r="E26" s="170"/>
      <c r="F26" s="170"/>
      <c r="G26" s="111"/>
      <c r="H26" s="2"/>
      <c r="I26" s="2"/>
      <c r="J26" s="2"/>
      <c r="K26" s="2"/>
      <c r="L26" s="2"/>
      <c r="M26" s="2"/>
      <c r="N26" s="2"/>
      <c r="O26" s="2"/>
      <c r="P26" s="2"/>
      <c r="Q26" s="2"/>
      <c r="R26" s="2"/>
      <c r="S26" s="2"/>
      <c r="T26" s="2"/>
      <c r="U26" s="2"/>
      <c r="V26" s="2"/>
      <c r="W26" s="2"/>
      <c r="X26" s="2"/>
      <c r="Y26" s="2"/>
      <c r="Z26" s="2"/>
    </row>
    <row r="27" spans="1:26" ht="16.5" customHeight="1">
      <c r="A27" s="2"/>
      <c r="B27" s="170"/>
      <c r="C27" s="170"/>
      <c r="D27" s="170"/>
      <c r="E27" s="170"/>
      <c r="F27" s="170"/>
      <c r="G27" s="111"/>
      <c r="H27" s="2"/>
      <c r="I27" s="2"/>
      <c r="J27" s="2"/>
      <c r="K27" s="2"/>
      <c r="L27" s="2"/>
      <c r="M27" s="2"/>
      <c r="N27" s="2"/>
      <c r="O27" s="2"/>
      <c r="P27" s="2"/>
      <c r="Q27" s="2"/>
      <c r="R27" s="2"/>
      <c r="S27" s="2"/>
      <c r="T27" s="2"/>
      <c r="U27" s="2"/>
      <c r="V27" s="2"/>
      <c r="W27" s="2"/>
      <c r="X27" s="2"/>
      <c r="Y27" s="2"/>
      <c r="Z27" s="2"/>
    </row>
    <row r="28" spans="1:26" ht="16.5" customHeight="1">
      <c r="A28" s="2"/>
      <c r="B28" s="170"/>
      <c r="C28" s="170"/>
      <c r="D28" s="170"/>
      <c r="E28" s="170"/>
      <c r="F28" s="170"/>
      <c r="G28" s="111"/>
      <c r="H28" s="2"/>
      <c r="I28" s="2"/>
      <c r="J28" s="2"/>
      <c r="K28" s="2"/>
      <c r="L28" s="2"/>
      <c r="M28" s="2"/>
      <c r="N28" s="2"/>
      <c r="O28" s="2"/>
      <c r="P28" s="2"/>
      <c r="Q28" s="2"/>
      <c r="R28" s="2"/>
      <c r="S28" s="2"/>
      <c r="T28" s="2"/>
      <c r="U28" s="2"/>
      <c r="V28" s="2"/>
      <c r="W28" s="2"/>
      <c r="X28" s="2"/>
      <c r="Y28" s="2"/>
      <c r="Z28" s="2"/>
    </row>
    <row r="29" spans="1:26" ht="16.5" customHeight="1">
      <c r="A29" s="2"/>
      <c r="B29" s="170"/>
      <c r="C29" s="170"/>
      <c r="D29" s="170"/>
      <c r="E29" s="170"/>
      <c r="F29" s="170"/>
      <c r="G29" s="111"/>
      <c r="H29" s="2"/>
      <c r="I29" s="2"/>
      <c r="J29" s="2"/>
      <c r="K29" s="2"/>
      <c r="L29" s="2"/>
      <c r="M29" s="2"/>
      <c r="N29" s="2"/>
      <c r="O29" s="2"/>
      <c r="P29" s="2"/>
      <c r="Q29" s="2"/>
      <c r="R29" s="2"/>
      <c r="S29" s="2"/>
      <c r="T29" s="2"/>
      <c r="U29" s="2"/>
      <c r="V29" s="2"/>
      <c r="W29" s="2"/>
      <c r="X29" s="2"/>
      <c r="Y29" s="2"/>
      <c r="Z29" s="2"/>
    </row>
    <row r="30" spans="1:26" ht="16.5" customHeight="1">
      <c r="A30" s="2"/>
      <c r="B30" s="170"/>
      <c r="C30" s="170"/>
      <c r="D30" s="170"/>
      <c r="E30" s="170"/>
      <c r="F30" s="170"/>
      <c r="G30" s="111"/>
      <c r="H30" s="2"/>
      <c r="I30" s="2"/>
      <c r="J30" s="2"/>
      <c r="K30" s="2"/>
      <c r="L30" s="2"/>
      <c r="M30" s="2"/>
      <c r="N30" s="2"/>
      <c r="O30" s="2"/>
      <c r="P30" s="2"/>
      <c r="Q30" s="2"/>
      <c r="R30" s="2"/>
      <c r="S30" s="2"/>
      <c r="T30" s="2"/>
      <c r="U30" s="2"/>
      <c r="V30" s="2"/>
      <c r="W30" s="2"/>
      <c r="X30" s="2"/>
      <c r="Y30" s="2"/>
      <c r="Z30" s="2"/>
    </row>
    <row r="31" spans="1:26" ht="16.5" customHeight="1">
      <c r="A31" s="2"/>
      <c r="B31" s="170"/>
      <c r="C31" s="170"/>
      <c r="D31" s="170"/>
      <c r="E31" s="170"/>
      <c r="F31" s="170"/>
      <c r="G31" s="111"/>
      <c r="H31" s="2"/>
      <c r="I31" s="2"/>
      <c r="J31" s="2"/>
      <c r="K31" s="2"/>
      <c r="L31" s="2"/>
      <c r="M31" s="2"/>
      <c r="N31" s="2"/>
      <c r="O31" s="2"/>
      <c r="P31" s="2"/>
      <c r="Q31" s="2"/>
      <c r="R31" s="2"/>
      <c r="S31" s="2"/>
      <c r="T31" s="2"/>
      <c r="U31" s="2"/>
      <c r="V31" s="2"/>
      <c r="W31" s="2"/>
      <c r="X31" s="2"/>
      <c r="Y31" s="2"/>
      <c r="Z31" s="2"/>
    </row>
    <row r="32" spans="1:26" ht="16.5" customHeight="1">
      <c r="A32" s="2"/>
      <c r="B32" s="170"/>
      <c r="C32" s="170"/>
      <c r="D32" s="170"/>
      <c r="E32" s="170"/>
      <c r="F32" s="170"/>
      <c r="G32" s="111"/>
      <c r="H32" s="2"/>
      <c r="I32" s="2"/>
      <c r="J32" s="2"/>
      <c r="K32" s="2"/>
      <c r="L32" s="2"/>
      <c r="M32" s="2"/>
      <c r="N32" s="2"/>
      <c r="O32" s="2"/>
      <c r="P32" s="2"/>
      <c r="Q32" s="2"/>
      <c r="R32" s="2"/>
      <c r="S32" s="2"/>
      <c r="T32" s="2"/>
      <c r="U32" s="2"/>
      <c r="V32" s="2"/>
      <c r="W32" s="2"/>
      <c r="X32" s="2"/>
      <c r="Y32" s="2"/>
      <c r="Z32" s="2"/>
    </row>
    <row r="33" spans="1:26" ht="16.5" customHeight="1">
      <c r="A33" s="2"/>
      <c r="B33" s="170"/>
      <c r="C33" s="170"/>
      <c r="D33" s="170"/>
      <c r="E33" s="170"/>
      <c r="F33" s="170"/>
      <c r="G33" s="111"/>
      <c r="H33" s="2"/>
      <c r="I33" s="2"/>
      <c r="J33" s="2"/>
      <c r="K33" s="2"/>
      <c r="L33" s="2"/>
      <c r="M33" s="2"/>
      <c r="N33" s="2"/>
      <c r="O33" s="2"/>
      <c r="P33" s="2"/>
      <c r="Q33" s="2"/>
      <c r="R33" s="2"/>
      <c r="S33" s="2"/>
      <c r="T33" s="2"/>
      <c r="U33" s="2"/>
      <c r="V33" s="2"/>
      <c r="W33" s="2"/>
      <c r="X33" s="2"/>
      <c r="Y33" s="2"/>
      <c r="Z33" s="2"/>
    </row>
    <row r="34" spans="1:26" ht="16.5" customHeight="1">
      <c r="A34" s="2"/>
      <c r="B34" s="170"/>
      <c r="C34" s="170"/>
      <c r="D34" s="170"/>
      <c r="E34" s="170"/>
      <c r="F34" s="170"/>
      <c r="G34" s="111"/>
      <c r="H34" s="2"/>
      <c r="I34" s="2"/>
      <c r="J34" s="2"/>
      <c r="K34" s="2"/>
      <c r="L34" s="2"/>
      <c r="M34" s="2"/>
      <c r="N34" s="2"/>
      <c r="O34" s="2"/>
      <c r="P34" s="2"/>
      <c r="Q34" s="2"/>
      <c r="R34" s="2"/>
      <c r="S34" s="2"/>
      <c r="T34" s="2"/>
      <c r="U34" s="2"/>
      <c r="V34" s="2"/>
      <c r="W34" s="2"/>
      <c r="X34" s="2"/>
      <c r="Y34" s="2"/>
      <c r="Z34" s="2"/>
    </row>
    <row r="35" spans="1:26" ht="16.5" customHeight="1">
      <c r="A35" s="2"/>
      <c r="B35" s="170"/>
      <c r="C35" s="170"/>
      <c r="D35" s="170"/>
      <c r="E35" s="170"/>
      <c r="F35" s="170"/>
      <c r="G35" s="111"/>
      <c r="H35" s="2"/>
      <c r="I35" s="2"/>
      <c r="J35" s="2"/>
      <c r="K35" s="2"/>
      <c r="L35" s="2"/>
      <c r="M35" s="2"/>
      <c r="N35" s="2"/>
      <c r="O35" s="2"/>
      <c r="P35" s="2"/>
      <c r="Q35" s="2"/>
      <c r="R35" s="2"/>
      <c r="S35" s="2"/>
      <c r="T35" s="2"/>
      <c r="U35" s="2"/>
      <c r="V35" s="2"/>
      <c r="W35" s="2"/>
      <c r="X35" s="2"/>
      <c r="Y35" s="2"/>
      <c r="Z35" s="2"/>
    </row>
    <row r="36" spans="1:26" ht="16.5" customHeight="1">
      <c r="A36" s="2"/>
      <c r="B36" s="170"/>
      <c r="C36" s="170"/>
      <c r="D36" s="170"/>
      <c r="E36" s="170"/>
      <c r="F36" s="170"/>
      <c r="G36" s="111"/>
      <c r="H36" s="2"/>
      <c r="I36" s="2"/>
      <c r="J36" s="2"/>
      <c r="K36" s="2"/>
      <c r="L36" s="2"/>
      <c r="M36" s="2"/>
      <c r="N36" s="2"/>
      <c r="O36" s="2"/>
      <c r="P36" s="2"/>
      <c r="Q36" s="2"/>
      <c r="R36" s="2"/>
      <c r="S36" s="2"/>
      <c r="T36" s="2"/>
      <c r="U36" s="2"/>
      <c r="V36" s="2"/>
      <c r="W36" s="2"/>
      <c r="X36" s="2"/>
      <c r="Y36" s="2"/>
      <c r="Z36" s="2"/>
    </row>
    <row r="37" spans="1:26" ht="16.5" customHeight="1">
      <c r="A37" s="2"/>
      <c r="B37" s="170"/>
      <c r="C37" s="170"/>
      <c r="D37" s="170"/>
      <c r="E37" s="170"/>
      <c r="F37" s="170"/>
      <c r="G37" s="111"/>
      <c r="H37" s="2"/>
      <c r="I37" s="2"/>
      <c r="J37" s="2"/>
      <c r="K37" s="2"/>
      <c r="L37" s="2"/>
      <c r="M37" s="2"/>
      <c r="N37" s="2"/>
      <c r="O37" s="2"/>
      <c r="P37" s="2"/>
      <c r="Q37" s="2"/>
      <c r="R37" s="2"/>
      <c r="S37" s="2"/>
      <c r="T37" s="2"/>
      <c r="U37" s="2"/>
      <c r="V37" s="2"/>
      <c r="W37" s="2"/>
      <c r="X37" s="2"/>
      <c r="Y37" s="2"/>
      <c r="Z37" s="2"/>
    </row>
    <row r="38" spans="1:26" ht="16.5" customHeight="1">
      <c r="A38" s="2"/>
      <c r="B38" s="170"/>
      <c r="C38" s="170"/>
      <c r="D38" s="170"/>
      <c r="E38" s="170"/>
      <c r="F38" s="170"/>
      <c r="G38" s="111"/>
      <c r="H38" s="2"/>
      <c r="I38" s="2"/>
      <c r="J38" s="2"/>
      <c r="K38" s="2"/>
      <c r="L38" s="2"/>
      <c r="M38" s="2"/>
      <c r="N38" s="2"/>
      <c r="O38" s="2"/>
      <c r="P38" s="2"/>
      <c r="Q38" s="2"/>
      <c r="R38" s="2"/>
      <c r="S38" s="2"/>
      <c r="T38" s="2"/>
      <c r="U38" s="2"/>
      <c r="V38" s="2"/>
      <c r="W38" s="2"/>
      <c r="X38" s="2"/>
      <c r="Y38" s="2"/>
      <c r="Z38" s="2"/>
    </row>
    <row r="39" spans="1:26" ht="16.5" customHeight="1">
      <c r="A39" s="2"/>
      <c r="B39" s="170"/>
      <c r="C39" s="170"/>
      <c r="D39" s="170"/>
      <c r="E39" s="170"/>
      <c r="F39" s="170"/>
      <c r="G39" s="111"/>
      <c r="H39" s="2"/>
      <c r="I39" s="2"/>
      <c r="J39" s="2"/>
      <c r="K39" s="2"/>
      <c r="L39" s="2"/>
      <c r="M39" s="2"/>
      <c r="N39" s="2"/>
      <c r="O39" s="2"/>
      <c r="P39" s="2"/>
      <c r="Q39" s="2"/>
      <c r="R39" s="2"/>
      <c r="S39" s="2"/>
      <c r="T39" s="2"/>
      <c r="U39" s="2"/>
      <c r="V39" s="2"/>
      <c r="W39" s="2"/>
      <c r="X39" s="2"/>
      <c r="Y39" s="2"/>
      <c r="Z39" s="2"/>
    </row>
    <row r="40" spans="1:26" ht="16.5" customHeight="1">
      <c r="A40" s="2"/>
      <c r="B40" s="170"/>
      <c r="C40" s="170"/>
      <c r="D40" s="170"/>
      <c r="E40" s="170"/>
      <c r="F40" s="170"/>
      <c r="G40" s="111"/>
      <c r="H40" s="2"/>
      <c r="I40" s="2"/>
      <c r="J40" s="2"/>
      <c r="K40" s="2"/>
      <c r="L40" s="2"/>
      <c r="M40" s="2"/>
      <c r="N40" s="2"/>
      <c r="O40" s="2"/>
      <c r="P40" s="2"/>
      <c r="Q40" s="2"/>
      <c r="R40" s="2"/>
      <c r="S40" s="2"/>
      <c r="T40" s="2"/>
      <c r="U40" s="2"/>
      <c r="V40" s="2"/>
      <c r="W40" s="2"/>
      <c r="X40" s="2"/>
      <c r="Y40" s="2"/>
      <c r="Z40" s="2"/>
    </row>
    <row r="41" spans="1:26" ht="16.5" customHeight="1">
      <c r="A41" s="2"/>
      <c r="B41" s="188" t="s">
        <v>105</v>
      </c>
      <c r="C41" s="170"/>
      <c r="D41" s="170"/>
      <c r="E41" s="170"/>
      <c r="F41" s="170"/>
      <c r="G41" s="111"/>
      <c r="H41" s="2"/>
      <c r="I41" s="2"/>
      <c r="J41" s="2"/>
      <c r="K41" s="2"/>
      <c r="L41" s="2"/>
      <c r="M41" s="2"/>
      <c r="N41" s="2"/>
      <c r="O41" s="2"/>
      <c r="P41" s="2"/>
      <c r="Q41" s="2"/>
      <c r="R41" s="2"/>
      <c r="S41" s="2"/>
      <c r="T41" s="2"/>
      <c r="U41" s="2"/>
      <c r="V41" s="2"/>
      <c r="W41" s="2"/>
      <c r="X41" s="2"/>
      <c r="Y41" s="2"/>
      <c r="Z41" s="2"/>
    </row>
    <row r="42" spans="1:26" ht="16.5" customHeight="1">
      <c r="A42" s="2"/>
      <c r="B42" s="182" t="s">
        <v>106</v>
      </c>
      <c r="C42" s="170"/>
      <c r="D42" s="170"/>
      <c r="E42" s="170"/>
      <c r="F42" s="170"/>
      <c r="G42" s="111"/>
      <c r="H42" s="2"/>
      <c r="I42" s="2"/>
      <c r="J42" s="2"/>
      <c r="K42" s="2"/>
      <c r="L42" s="2"/>
      <c r="M42" s="2"/>
      <c r="N42" s="2"/>
      <c r="O42" s="2"/>
      <c r="P42" s="2"/>
      <c r="Q42" s="2"/>
      <c r="R42" s="2"/>
      <c r="S42" s="2"/>
      <c r="T42" s="2"/>
      <c r="U42" s="2"/>
      <c r="V42" s="2"/>
      <c r="W42" s="2"/>
      <c r="X42" s="2"/>
      <c r="Y42" s="2"/>
      <c r="Z42" s="2"/>
    </row>
    <row r="43" spans="1:26" ht="16.5" customHeight="1">
      <c r="A43" s="2"/>
      <c r="B43" s="170"/>
      <c r="C43" s="170"/>
      <c r="D43" s="170"/>
      <c r="E43" s="170"/>
      <c r="F43" s="170"/>
      <c r="G43" s="111"/>
      <c r="H43" s="2"/>
      <c r="I43" s="2"/>
      <c r="J43" s="2"/>
      <c r="K43" s="2"/>
      <c r="L43" s="2"/>
      <c r="M43" s="2"/>
      <c r="N43" s="2"/>
      <c r="O43" s="2"/>
      <c r="P43" s="2"/>
      <c r="Q43" s="2"/>
      <c r="R43" s="2"/>
      <c r="S43" s="2"/>
      <c r="T43" s="2"/>
      <c r="U43" s="2"/>
      <c r="V43" s="2"/>
      <c r="W43" s="2"/>
      <c r="X43" s="2"/>
      <c r="Y43" s="2"/>
      <c r="Z43" s="2"/>
    </row>
    <row r="44" spans="1:26" ht="16.5" customHeight="1">
      <c r="A44" s="2"/>
      <c r="B44" s="170"/>
      <c r="C44" s="170"/>
      <c r="D44" s="170"/>
      <c r="E44" s="170"/>
      <c r="F44" s="170"/>
      <c r="G44" s="111"/>
      <c r="H44" s="2"/>
      <c r="I44" s="2"/>
      <c r="J44" s="2"/>
      <c r="K44" s="2"/>
      <c r="L44" s="2"/>
      <c r="M44" s="2"/>
      <c r="N44" s="2"/>
      <c r="O44" s="2"/>
      <c r="P44" s="2"/>
      <c r="Q44" s="2"/>
      <c r="R44" s="2"/>
      <c r="S44" s="2"/>
      <c r="T44" s="2"/>
      <c r="U44" s="2"/>
      <c r="V44" s="2"/>
      <c r="W44" s="2"/>
      <c r="X44" s="2"/>
      <c r="Y44" s="2"/>
      <c r="Z44" s="2"/>
    </row>
    <row r="45" spans="1:26" ht="16.5" customHeight="1">
      <c r="A45" s="2"/>
      <c r="B45" s="191" t="s">
        <v>107</v>
      </c>
      <c r="C45" s="170"/>
      <c r="D45" s="170"/>
      <c r="E45" s="170"/>
      <c r="F45" s="170"/>
      <c r="G45" s="111"/>
      <c r="H45" s="2"/>
      <c r="I45" s="2"/>
      <c r="J45" s="2"/>
      <c r="K45" s="2"/>
      <c r="L45" s="2"/>
      <c r="M45" s="2"/>
      <c r="N45" s="2"/>
      <c r="O45" s="2"/>
      <c r="P45" s="2"/>
      <c r="Q45" s="2"/>
      <c r="R45" s="2"/>
      <c r="S45" s="2"/>
      <c r="T45" s="2"/>
      <c r="U45" s="2"/>
      <c r="V45" s="2"/>
      <c r="W45" s="2"/>
      <c r="X45" s="2"/>
      <c r="Y45" s="2"/>
      <c r="Z45" s="2"/>
    </row>
    <row r="46" spans="1:26" ht="16.5" customHeight="1">
      <c r="A46" s="2"/>
      <c r="B46" s="2"/>
      <c r="C46" s="2"/>
      <c r="D46" s="2"/>
      <c r="E46" s="2"/>
      <c r="F46" s="2"/>
      <c r="G46" s="111"/>
      <c r="H46" s="2"/>
      <c r="I46" s="2"/>
      <c r="J46" s="2"/>
      <c r="K46" s="2"/>
      <c r="L46" s="2"/>
      <c r="M46" s="2"/>
      <c r="N46" s="2"/>
      <c r="O46" s="2"/>
      <c r="P46" s="2"/>
      <c r="Q46" s="2"/>
      <c r="R46" s="2"/>
      <c r="S46" s="2"/>
      <c r="T46" s="2"/>
      <c r="U46" s="2"/>
      <c r="V46" s="2"/>
      <c r="W46" s="2"/>
      <c r="X46" s="2"/>
      <c r="Y46" s="2"/>
      <c r="Z46" s="2"/>
    </row>
    <row r="47" spans="1:26" ht="16.5" customHeight="1">
      <c r="A47" s="2"/>
      <c r="B47" s="182" t="s">
        <v>108</v>
      </c>
      <c r="C47" s="170"/>
      <c r="D47" s="170"/>
      <c r="E47" s="170"/>
      <c r="F47" s="170"/>
      <c r="G47" s="111"/>
      <c r="H47" s="2"/>
      <c r="I47" s="2"/>
      <c r="J47" s="2"/>
      <c r="K47" s="2"/>
      <c r="L47" s="2"/>
      <c r="M47" s="2"/>
      <c r="N47" s="2"/>
      <c r="O47" s="2"/>
      <c r="P47" s="2"/>
      <c r="Q47" s="2"/>
      <c r="R47" s="2"/>
      <c r="S47" s="2"/>
      <c r="T47" s="2"/>
      <c r="U47" s="2"/>
      <c r="V47" s="2"/>
      <c r="W47" s="2"/>
      <c r="X47" s="2"/>
      <c r="Y47" s="2"/>
      <c r="Z47" s="2"/>
    </row>
    <row r="48" spans="1:26" ht="16.5" customHeight="1">
      <c r="A48" s="2"/>
      <c r="B48" s="170"/>
      <c r="C48" s="170"/>
      <c r="D48" s="170"/>
      <c r="E48" s="170"/>
      <c r="F48" s="170"/>
      <c r="G48" s="111"/>
      <c r="H48" s="2"/>
      <c r="I48" s="2"/>
      <c r="J48" s="2"/>
      <c r="K48" s="2"/>
      <c r="L48" s="2"/>
      <c r="M48" s="2"/>
      <c r="N48" s="2"/>
      <c r="O48" s="2"/>
      <c r="P48" s="2"/>
      <c r="Q48" s="2"/>
      <c r="R48" s="2"/>
      <c r="S48" s="2"/>
      <c r="T48" s="2"/>
      <c r="U48" s="2"/>
      <c r="V48" s="2"/>
      <c r="W48" s="2"/>
      <c r="X48" s="2"/>
      <c r="Y48" s="2"/>
      <c r="Z48" s="2"/>
    </row>
    <row r="49" spans="1:26" ht="16.5" customHeight="1">
      <c r="A49" s="2"/>
      <c r="B49" s="170"/>
      <c r="C49" s="170"/>
      <c r="D49" s="170"/>
      <c r="E49" s="170"/>
      <c r="F49" s="170"/>
      <c r="G49" s="111"/>
      <c r="H49" s="2"/>
      <c r="I49" s="2"/>
      <c r="J49" s="2"/>
      <c r="K49" s="2"/>
      <c r="L49" s="2"/>
      <c r="M49" s="2"/>
      <c r="N49" s="2"/>
      <c r="O49" s="2"/>
      <c r="P49" s="2"/>
      <c r="Q49" s="2"/>
      <c r="R49" s="2"/>
      <c r="S49" s="2"/>
      <c r="T49" s="2"/>
      <c r="U49" s="2"/>
      <c r="V49" s="2"/>
      <c r="W49" s="2"/>
      <c r="X49" s="2"/>
      <c r="Y49" s="2"/>
      <c r="Z49" s="2"/>
    </row>
    <row r="50" spans="1:26" ht="16.5" customHeight="1">
      <c r="A50" s="2"/>
      <c r="B50" s="182" t="s">
        <v>109</v>
      </c>
      <c r="C50" s="170"/>
      <c r="D50" s="170"/>
      <c r="E50" s="170"/>
      <c r="F50" s="170"/>
      <c r="G50" s="111"/>
      <c r="H50" s="2"/>
      <c r="I50" s="2"/>
      <c r="J50" s="2"/>
      <c r="K50" s="2"/>
      <c r="L50" s="2"/>
      <c r="M50" s="2"/>
      <c r="N50" s="2"/>
      <c r="O50" s="2"/>
      <c r="P50" s="2"/>
      <c r="Q50" s="2"/>
      <c r="R50" s="2"/>
      <c r="S50" s="2"/>
      <c r="T50" s="2"/>
      <c r="U50" s="2"/>
      <c r="V50" s="2"/>
      <c r="W50" s="2"/>
      <c r="X50" s="2"/>
      <c r="Y50" s="2"/>
      <c r="Z50" s="2"/>
    </row>
    <row r="51" spans="1:26" ht="16.5" customHeight="1">
      <c r="A51" s="2"/>
      <c r="B51" s="170"/>
      <c r="C51" s="170"/>
      <c r="D51" s="170"/>
      <c r="E51" s="170"/>
      <c r="F51" s="170"/>
      <c r="G51" s="111"/>
      <c r="H51" s="2"/>
      <c r="I51" s="2"/>
      <c r="J51" s="2"/>
      <c r="K51" s="2"/>
      <c r="L51" s="2"/>
      <c r="M51" s="2"/>
      <c r="N51" s="2"/>
      <c r="O51" s="2"/>
      <c r="P51" s="2"/>
      <c r="Q51" s="2"/>
      <c r="R51" s="2"/>
      <c r="S51" s="2"/>
      <c r="T51" s="2"/>
      <c r="U51" s="2"/>
      <c r="V51" s="2"/>
      <c r="W51" s="2"/>
      <c r="X51" s="2"/>
      <c r="Y51" s="2"/>
      <c r="Z51" s="2"/>
    </row>
    <row r="52" spans="1:26" ht="16.5" customHeight="1">
      <c r="A52" s="2"/>
      <c r="B52" s="182" t="s">
        <v>110</v>
      </c>
      <c r="C52" s="170"/>
      <c r="D52" s="170"/>
      <c r="E52" s="170"/>
      <c r="F52" s="170"/>
      <c r="G52" s="111"/>
      <c r="H52" s="2"/>
      <c r="I52" s="2"/>
      <c r="J52" s="2"/>
      <c r="K52" s="2"/>
      <c r="L52" s="2"/>
      <c r="M52" s="2"/>
      <c r="N52" s="2"/>
      <c r="O52" s="2"/>
      <c r="P52" s="2"/>
      <c r="Q52" s="2"/>
      <c r="R52" s="2"/>
      <c r="S52" s="2"/>
      <c r="T52" s="2"/>
      <c r="U52" s="2"/>
      <c r="V52" s="2"/>
      <c r="W52" s="2"/>
      <c r="X52" s="2"/>
      <c r="Y52" s="2"/>
      <c r="Z52" s="2"/>
    </row>
    <row r="53" spans="1:26" ht="16.5" customHeight="1">
      <c r="A53" s="2"/>
      <c r="B53" s="170"/>
      <c r="C53" s="170"/>
      <c r="D53" s="170"/>
      <c r="E53" s="170"/>
      <c r="F53" s="170"/>
      <c r="G53" s="111"/>
      <c r="H53" s="2"/>
      <c r="I53" s="2"/>
      <c r="J53" s="2"/>
      <c r="K53" s="2"/>
      <c r="L53" s="2"/>
      <c r="M53" s="2"/>
      <c r="N53" s="2"/>
      <c r="O53" s="2"/>
      <c r="P53" s="2"/>
      <c r="Q53" s="2"/>
      <c r="R53" s="2"/>
      <c r="S53" s="2"/>
      <c r="T53" s="2"/>
      <c r="U53" s="2"/>
      <c r="V53" s="2"/>
      <c r="W53" s="2"/>
      <c r="X53" s="2"/>
      <c r="Y53" s="2"/>
      <c r="Z53" s="2"/>
    </row>
    <row r="54" spans="1:26" ht="16.5" customHeight="1">
      <c r="A54" s="2"/>
      <c r="B54" s="182" t="s">
        <v>111</v>
      </c>
      <c r="C54" s="170"/>
      <c r="D54" s="170"/>
      <c r="E54" s="170"/>
      <c r="F54" s="170"/>
      <c r="G54" s="111"/>
      <c r="H54" s="2"/>
      <c r="I54" s="2"/>
      <c r="J54" s="2"/>
      <c r="K54" s="2"/>
      <c r="L54" s="2"/>
      <c r="M54" s="2"/>
      <c r="N54" s="2"/>
      <c r="O54" s="2"/>
      <c r="P54" s="2"/>
      <c r="Q54" s="2"/>
      <c r="R54" s="2"/>
      <c r="S54" s="2"/>
      <c r="T54" s="2"/>
      <c r="U54" s="2"/>
      <c r="V54" s="2"/>
      <c r="W54" s="2"/>
      <c r="X54" s="2"/>
      <c r="Y54" s="2"/>
      <c r="Z54" s="2"/>
    </row>
    <row r="55" spans="1:26" ht="16.5" customHeight="1">
      <c r="A55" s="2"/>
      <c r="B55" s="170"/>
      <c r="C55" s="170"/>
      <c r="D55" s="170"/>
      <c r="E55" s="170"/>
      <c r="F55" s="170"/>
      <c r="G55" s="111"/>
      <c r="H55" s="2"/>
      <c r="I55" s="2"/>
      <c r="J55" s="2"/>
      <c r="K55" s="2"/>
      <c r="L55" s="2"/>
      <c r="M55" s="2"/>
      <c r="N55" s="2"/>
      <c r="O55" s="2"/>
      <c r="P55" s="2"/>
      <c r="Q55" s="2"/>
      <c r="R55" s="2"/>
      <c r="S55" s="2"/>
      <c r="T55" s="2"/>
      <c r="U55" s="2"/>
      <c r="V55" s="2"/>
      <c r="W55" s="2"/>
      <c r="X55" s="2"/>
      <c r="Y55" s="2"/>
      <c r="Z55" s="2"/>
    </row>
    <row r="56" spans="1:26" ht="11.25" customHeight="1">
      <c r="A56" s="2"/>
      <c r="B56" s="183" t="s">
        <v>112</v>
      </c>
      <c r="C56" s="170"/>
      <c r="D56" s="170"/>
      <c r="E56" s="170"/>
      <c r="F56" s="170"/>
      <c r="G56" s="111"/>
      <c r="H56" s="2"/>
      <c r="I56" s="2"/>
      <c r="J56" s="2"/>
      <c r="K56" s="2"/>
      <c r="L56" s="2"/>
      <c r="M56" s="2"/>
      <c r="N56" s="2"/>
      <c r="O56" s="2"/>
      <c r="P56" s="2"/>
      <c r="Q56" s="2"/>
      <c r="R56" s="2"/>
      <c r="S56" s="2"/>
      <c r="T56" s="2"/>
      <c r="U56" s="2"/>
      <c r="V56" s="2"/>
      <c r="W56" s="2"/>
      <c r="X56" s="2"/>
      <c r="Y56" s="2"/>
      <c r="Z56" s="2"/>
    </row>
    <row r="57" spans="1:26" ht="16.5" customHeight="1">
      <c r="A57" s="2"/>
      <c r="B57" s="183" t="s">
        <v>113</v>
      </c>
      <c r="C57" s="170"/>
      <c r="D57" s="170"/>
      <c r="E57" s="170"/>
      <c r="F57" s="170"/>
      <c r="G57" s="111"/>
      <c r="H57" s="2"/>
      <c r="I57" s="2"/>
      <c r="J57" s="2"/>
      <c r="K57" s="2"/>
      <c r="L57" s="2"/>
      <c r="M57" s="2"/>
      <c r="N57" s="2"/>
      <c r="O57" s="2"/>
      <c r="P57" s="2"/>
      <c r="Q57" s="2"/>
      <c r="R57" s="2"/>
      <c r="S57" s="2"/>
      <c r="T57" s="2"/>
      <c r="U57" s="2"/>
      <c r="V57" s="2"/>
      <c r="W57" s="2"/>
      <c r="X57" s="2"/>
      <c r="Y57" s="2"/>
      <c r="Z57" s="2"/>
    </row>
    <row r="58" spans="1:26" ht="16.5" customHeight="1">
      <c r="A58" s="2"/>
      <c r="B58" s="183" t="s">
        <v>114</v>
      </c>
      <c r="C58" s="170"/>
      <c r="D58" s="170"/>
      <c r="E58" s="170"/>
      <c r="F58" s="170"/>
      <c r="G58" s="111"/>
      <c r="H58" s="2"/>
      <c r="I58" s="2"/>
      <c r="J58" s="2"/>
      <c r="K58" s="2"/>
      <c r="L58" s="2"/>
      <c r="M58" s="2"/>
      <c r="N58" s="2"/>
      <c r="O58" s="2"/>
      <c r="P58" s="2"/>
      <c r="Q58" s="2"/>
      <c r="R58" s="2"/>
      <c r="S58" s="2"/>
      <c r="T58" s="2"/>
      <c r="U58" s="2"/>
      <c r="V58" s="2"/>
      <c r="W58" s="2"/>
      <c r="X58" s="2"/>
      <c r="Y58" s="2"/>
      <c r="Z58" s="2"/>
    </row>
    <row r="59" spans="1:26" ht="16.5" customHeight="1">
      <c r="A59" s="2"/>
      <c r="B59" s="170"/>
      <c r="C59" s="170"/>
      <c r="D59" s="170"/>
      <c r="E59" s="170"/>
      <c r="F59" s="170"/>
      <c r="G59" s="111"/>
      <c r="H59" s="2"/>
      <c r="I59" s="2"/>
      <c r="J59" s="2"/>
      <c r="K59" s="2"/>
      <c r="L59" s="2"/>
      <c r="M59" s="2"/>
      <c r="N59" s="2"/>
      <c r="O59" s="2"/>
      <c r="P59" s="2"/>
      <c r="Q59" s="2"/>
      <c r="R59" s="2"/>
      <c r="S59" s="2"/>
      <c r="T59" s="2"/>
      <c r="U59" s="2"/>
      <c r="V59" s="2"/>
      <c r="W59" s="2"/>
      <c r="X59" s="2"/>
      <c r="Y59" s="2"/>
      <c r="Z59" s="2"/>
    </row>
    <row r="60" spans="1:26" ht="16.5" customHeight="1">
      <c r="A60" s="2"/>
      <c r="B60" s="2"/>
      <c r="C60" s="2"/>
      <c r="D60" s="2"/>
      <c r="E60" s="2"/>
      <c r="F60" s="2"/>
      <c r="G60" s="111"/>
      <c r="H60" s="2"/>
      <c r="I60" s="2"/>
      <c r="J60" s="2"/>
      <c r="K60" s="2"/>
      <c r="L60" s="2"/>
      <c r="M60" s="2"/>
      <c r="N60" s="2"/>
      <c r="O60" s="2"/>
      <c r="P60" s="2"/>
      <c r="Q60" s="2"/>
      <c r="R60" s="2"/>
      <c r="S60" s="2"/>
      <c r="T60" s="2"/>
      <c r="U60" s="2"/>
      <c r="V60" s="2"/>
      <c r="W60" s="2"/>
      <c r="X60" s="2"/>
      <c r="Y60" s="2"/>
      <c r="Z60" s="2"/>
    </row>
    <row r="61" spans="1:26" ht="16.5" customHeight="1">
      <c r="A61" s="2"/>
      <c r="B61" s="16" t="s">
        <v>16</v>
      </c>
      <c r="C61" s="146">
        <v>46203</v>
      </c>
      <c r="D61" s="146">
        <v>45838</v>
      </c>
      <c r="E61" s="146">
        <v>46022</v>
      </c>
      <c r="F61" s="2"/>
      <c r="G61" s="111"/>
      <c r="H61" s="2"/>
      <c r="I61" s="2"/>
      <c r="J61" s="2"/>
      <c r="K61" s="2"/>
      <c r="L61" s="2"/>
      <c r="M61" s="2"/>
      <c r="N61" s="2"/>
      <c r="O61" s="2"/>
      <c r="P61" s="2"/>
      <c r="Q61" s="2"/>
      <c r="R61" s="2"/>
      <c r="S61" s="2"/>
      <c r="T61" s="2"/>
      <c r="U61" s="2"/>
      <c r="V61" s="2"/>
      <c r="W61" s="2"/>
      <c r="X61" s="2"/>
      <c r="Y61" s="2"/>
      <c r="Z61" s="2"/>
    </row>
    <row r="62" spans="1:26" ht="16.5" customHeight="1">
      <c r="A62" s="2"/>
      <c r="B62" s="150" t="s">
        <v>115</v>
      </c>
      <c r="C62" s="152">
        <v>6069.32</v>
      </c>
      <c r="D62" s="152">
        <v>7790.75</v>
      </c>
      <c r="E62" s="151">
        <v>6572.46</v>
      </c>
      <c r="F62" s="2"/>
      <c r="G62" s="111"/>
      <c r="H62" s="2"/>
      <c r="I62" s="2"/>
      <c r="J62" s="2"/>
      <c r="K62" s="2"/>
      <c r="L62" s="2"/>
      <c r="M62" s="2"/>
      <c r="N62" s="2"/>
      <c r="O62" s="2"/>
      <c r="P62" s="2"/>
      <c r="Q62" s="2"/>
      <c r="R62" s="2"/>
      <c r="S62" s="2"/>
      <c r="T62" s="2"/>
      <c r="U62" s="2"/>
      <c r="V62" s="2"/>
      <c r="W62" s="2"/>
      <c r="X62" s="2"/>
      <c r="Y62" s="2"/>
      <c r="Z62" s="2"/>
    </row>
    <row r="63" spans="1:26" ht="16.5" customHeight="1">
      <c r="A63" s="2"/>
      <c r="B63" s="150" t="s">
        <v>116</v>
      </c>
      <c r="C63" s="152">
        <v>6092.98</v>
      </c>
      <c r="D63" s="152">
        <v>7807.41</v>
      </c>
      <c r="E63" s="151">
        <v>6585.55</v>
      </c>
      <c r="F63" s="2"/>
      <c r="G63" s="111"/>
      <c r="H63" s="2"/>
      <c r="I63" s="2"/>
      <c r="J63" s="2"/>
      <c r="K63" s="2"/>
      <c r="L63" s="2"/>
      <c r="M63" s="2"/>
      <c r="N63" s="2"/>
      <c r="O63" s="2"/>
      <c r="P63" s="2"/>
      <c r="Q63" s="2"/>
      <c r="R63" s="2"/>
      <c r="S63" s="2"/>
      <c r="T63" s="2"/>
      <c r="U63" s="2"/>
      <c r="V63" s="2"/>
      <c r="W63" s="2"/>
      <c r="X63" s="2"/>
      <c r="Y63" s="2"/>
      <c r="Z63" s="2"/>
    </row>
    <row r="64" spans="1:26" ht="16.5" customHeight="1">
      <c r="A64" s="2"/>
      <c r="B64" s="2"/>
      <c r="C64" s="2"/>
      <c r="D64" s="2"/>
      <c r="E64" s="65"/>
      <c r="F64" s="2"/>
      <c r="G64" s="111"/>
      <c r="H64" s="2"/>
      <c r="I64" s="2"/>
      <c r="J64" s="2"/>
      <c r="K64" s="2"/>
      <c r="L64" s="2"/>
      <c r="M64" s="2"/>
      <c r="N64" s="2"/>
      <c r="O64" s="2"/>
      <c r="P64" s="2"/>
      <c r="Q64" s="2"/>
      <c r="R64" s="2"/>
      <c r="S64" s="2"/>
      <c r="T64" s="2"/>
      <c r="U64" s="2"/>
      <c r="V64" s="2"/>
      <c r="W64" s="2"/>
      <c r="X64" s="2"/>
      <c r="Y64" s="2"/>
      <c r="Z64" s="2"/>
    </row>
    <row r="65" spans="1:26" ht="16.5" customHeight="1">
      <c r="A65" s="2"/>
      <c r="B65" s="66" t="s">
        <v>117</v>
      </c>
      <c r="C65" s="67"/>
      <c r="D65" s="67"/>
      <c r="E65" s="2"/>
      <c r="F65" s="2"/>
      <c r="G65" s="111"/>
      <c r="H65" s="2"/>
      <c r="I65" s="2"/>
      <c r="J65" s="2"/>
      <c r="K65" s="2"/>
      <c r="L65" s="2"/>
      <c r="M65" s="2"/>
      <c r="N65" s="2"/>
      <c r="O65" s="2"/>
      <c r="P65" s="2"/>
      <c r="Q65" s="2"/>
      <c r="R65" s="2"/>
      <c r="S65" s="2"/>
      <c r="T65" s="2"/>
      <c r="U65" s="2"/>
      <c r="V65" s="2"/>
      <c r="W65" s="2"/>
      <c r="X65" s="2"/>
      <c r="Y65" s="2"/>
      <c r="Z65" s="2"/>
    </row>
    <row r="66" spans="1:26" ht="16.5" customHeight="1">
      <c r="A66" s="2"/>
      <c r="B66" s="68" t="s">
        <v>16</v>
      </c>
      <c r="C66" s="146">
        <v>46203</v>
      </c>
      <c r="D66" s="146">
        <v>45838</v>
      </c>
      <c r="E66" s="146">
        <v>46022</v>
      </c>
      <c r="F66" s="2"/>
      <c r="G66" s="111"/>
      <c r="H66" s="2"/>
      <c r="I66" s="2"/>
      <c r="J66" s="2"/>
      <c r="K66" s="2"/>
      <c r="L66" s="2"/>
      <c r="M66" s="2"/>
      <c r="N66" s="2"/>
      <c r="O66" s="2"/>
      <c r="P66" s="2"/>
      <c r="Q66" s="2"/>
      <c r="R66" s="2"/>
      <c r="S66" s="2"/>
      <c r="T66" s="2"/>
      <c r="U66" s="2"/>
      <c r="V66" s="2"/>
      <c r="W66" s="2"/>
      <c r="X66" s="2"/>
      <c r="Y66" s="2"/>
      <c r="Z66" s="2"/>
    </row>
    <row r="67" spans="1:26" ht="16.5" customHeight="1">
      <c r="A67" s="2"/>
      <c r="B67" s="69" t="s">
        <v>118</v>
      </c>
      <c r="C67" s="149">
        <v>6081.67</v>
      </c>
      <c r="D67" s="147" t="s">
        <v>119</v>
      </c>
      <c r="E67" s="148">
        <v>6575.71</v>
      </c>
      <c r="F67" s="2"/>
      <c r="G67" s="111"/>
      <c r="H67" s="2"/>
      <c r="I67" s="2"/>
      <c r="J67" s="2"/>
      <c r="K67" s="2"/>
      <c r="L67" s="2"/>
      <c r="M67" s="2"/>
      <c r="N67" s="2"/>
      <c r="O67" s="2"/>
      <c r="P67" s="2"/>
      <c r="Q67" s="2"/>
      <c r="R67" s="2"/>
      <c r="S67" s="2"/>
      <c r="T67" s="2"/>
      <c r="U67" s="2"/>
      <c r="V67" s="2"/>
      <c r="W67" s="2"/>
      <c r="X67" s="2"/>
      <c r="Y67" s="2"/>
      <c r="Z67" s="2"/>
    </row>
    <row r="68" spans="1:26" ht="16.5" customHeight="1">
      <c r="A68" s="2"/>
      <c r="B68" s="70"/>
      <c r="C68" s="67"/>
      <c r="D68" s="67"/>
      <c r="E68" s="67"/>
      <c r="F68" s="2"/>
      <c r="G68" s="111"/>
      <c r="H68" s="5"/>
      <c r="I68" s="2"/>
      <c r="J68" s="2"/>
      <c r="K68" s="2"/>
      <c r="L68" s="2"/>
      <c r="M68" s="2"/>
      <c r="N68" s="2"/>
      <c r="O68" s="2"/>
      <c r="P68" s="2"/>
      <c r="Q68" s="2"/>
      <c r="R68" s="2"/>
      <c r="S68" s="2"/>
      <c r="T68" s="2"/>
      <c r="U68" s="2"/>
      <c r="V68" s="2"/>
      <c r="W68" s="2"/>
      <c r="X68" s="2"/>
      <c r="Y68" s="2"/>
      <c r="Z68" s="2"/>
    </row>
    <row r="69" spans="1:26" ht="16.5" customHeight="1">
      <c r="A69" s="2"/>
      <c r="B69" s="190" t="s">
        <v>120</v>
      </c>
      <c r="C69" s="170"/>
      <c r="D69" s="170"/>
      <c r="E69" s="170"/>
      <c r="F69" s="170"/>
      <c r="G69" s="170"/>
      <c r="H69" s="170"/>
      <c r="I69" s="170"/>
      <c r="J69" s="2"/>
      <c r="K69" s="2"/>
      <c r="L69" s="2"/>
      <c r="M69" s="2"/>
      <c r="N69" s="2"/>
      <c r="O69" s="2"/>
      <c r="P69" s="2"/>
      <c r="Q69" s="2"/>
      <c r="R69" s="2"/>
      <c r="S69" s="2"/>
      <c r="T69" s="2"/>
      <c r="U69" s="2"/>
      <c r="V69" s="2"/>
      <c r="W69" s="2"/>
      <c r="X69" s="2"/>
      <c r="Y69" s="2"/>
      <c r="Z69" s="2"/>
    </row>
    <row r="70" spans="1:26" ht="16.5" customHeight="1">
      <c r="A70" s="2"/>
      <c r="B70" s="170"/>
      <c r="C70" s="170"/>
      <c r="D70" s="170"/>
      <c r="E70" s="170"/>
      <c r="F70" s="170"/>
      <c r="G70" s="170"/>
      <c r="H70" s="170"/>
      <c r="I70" s="170"/>
      <c r="J70" s="2"/>
      <c r="K70" s="2"/>
      <c r="L70" s="2"/>
      <c r="M70" s="2"/>
      <c r="N70" s="2"/>
      <c r="O70" s="2"/>
      <c r="P70" s="2"/>
      <c r="Q70" s="2"/>
      <c r="R70" s="2"/>
      <c r="S70" s="2"/>
      <c r="T70" s="2"/>
      <c r="U70" s="2"/>
      <c r="V70" s="2"/>
      <c r="W70" s="2"/>
      <c r="X70" s="2"/>
      <c r="Y70" s="2"/>
      <c r="Z70" s="2"/>
    </row>
    <row r="71" spans="1:26" ht="16.5" customHeight="1">
      <c r="A71" s="2"/>
      <c r="B71" s="170"/>
      <c r="C71" s="170"/>
      <c r="D71" s="170"/>
      <c r="E71" s="170"/>
      <c r="F71" s="170"/>
      <c r="G71" s="170"/>
      <c r="H71" s="170"/>
      <c r="I71" s="170"/>
      <c r="J71" s="2"/>
      <c r="K71" s="2"/>
      <c r="L71" s="2"/>
      <c r="M71" s="2"/>
      <c r="N71" s="2"/>
      <c r="O71" s="2"/>
      <c r="P71" s="2"/>
      <c r="Q71" s="2"/>
      <c r="R71" s="2"/>
      <c r="S71" s="2"/>
      <c r="T71" s="2"/>
      <c r="U71" s="2"/>
      <c r="V71" s="2"/>
      <c r="W71" s="2"/>
      <c r="X71" s="2"/>
      <c r="Y71" s="2"/>
      <c r="Z71" s="2"/>
    </row>
    <row r="72" spans="1:26" ht="16.5" customHeight="1">
      <c r="A72" s="2"/>
      <c r="B72" s="65"/>
      <c r="C72" s="65"/>
      <c r="D72" s="65"/>
      <c r="E72" s="65"/>
      <c r="F72" s="65"/>
      <c r="G72" s="111"/>
      <c r="H72" s="2"/>
      <c r="I72" s="2"/>
      <c r="J72" s="2"/>
      <c r="K72" s="2"/>
      <c r="L72" s="2"/>
      <c r="M72" s="2"/>
      <c r="N72" s="2"/>
      <c r="O72" s="2"/>
      <c r="P72" s="2"/>
      <c r="Q72" s="2"/>
      <c r="R72" s="2"/>
      <c r="S72" s="2"/>
      <c r="T72" s="2"/>
      <c r="U72" s="2"/>
      <c r="V72" s="2"/>
      <c r="W72" s="2"/>
      <c r="X72" s="2"/>
      <c r="Y72" s="2"/>
      <c r="Z72" s="2"/>
    </row>
    <row r="73" spans="1:26" ht="16.5" customHeight="1">
      <c r="A73" s="2"/>
      <c r="B73" s="188" t="s">
        <v>121</v>
      </c>
      <c r="C73" s="170"/>
      <c r="D73" s="170"/>
      <c r="E73" s="170"/>
      <c r="F73" s="170"/>
      <c r="G73" s="111"/>
      <c r="H73" s="2"/>
      <c r="I73" s="2"/>
      <c r="J73" s="2"/>
      <c r="K73" s="2"/>
      <c r="L73" s="2"/>
      <c r="M73" s="2"/>
      <c r="N73" s="2"/>
      <c r="O73" s="2"/>
      <c r="P73" s="2"/>
      <c r="Q73" s="2"/>
      <c r="R73" s="2"/>
      <c r="S73" s="2"/>
      <c r="T73" s="2"/>
      <c r="U73" s="2"/>
      <c r="V73" s="2"/>
      <c r="W73" s="2"/>
      <c r="X73" s="2"/>
      <c r="Y73" s="2"/>
      <c r="Z73" s="2"/>
    </row>
    <row r="74" spans="1:26" ht="16.5" customHeight="1">
      <c r="A74" s="2"/>
      <c r="B74" s="182" t="s">
        <v>122</v>
      </c>
      <c r="C74" s="170"/>
      <c r="D74" s="170"/>
      <c r="E74" s="170"/>
      <c r="F74" s="170"/>
      <c r="G74" s="111"/>
      <c r="H74" s="2"/>
      <c r="I74" s="2"/>
      <c r="J74" s="2"/>
      <c r="K74" s="2"/>
      <c r="L74" s="2"/>
      <c r="M74" s="2"/>
      <c r="N74" s="2"/>
      <c r="O74" s="2"/>
      <c r="P74" s="2"/>
      <c r="Q74" s="2"/>
      <c r="R74" s="2"/>
      <c r="S74" s="2"/>
      <c r="T74" s="2"/>
      <c r="U74" s="2"/>
      <c r="V74" s="2"/>
      <c r="W74" s="2"/>
      <c r="X74" s="2"/>
      <c r="Y74" s="2"/>
      <c r="Z74" s="2"/>
    </row>
    <row r="75" spans="1:26" ht="16.5" customHeight="1">
      <c r="A75" s="2"/>
      <c r="B75" s="170"/>
      <c r="C75" s="170"/>
      <c r="D75" s="170"/>
      <c r="E75" s="170"/>
      <c r="F75" s="170"/>
      <c r="G75" s="111"/>
      <c r="H75" s="2"/>
      <c r="I75" s="2"/>
      <c r="J75" s="2"/>
      <c r="K75" s="2"/>
      <c r="L75" s="2"/>
      <c r="M75" s="2"/>
      <c r="N75" s="2"/>
      <c r="O75" s="2"/>
      <c r="P75" s="2"/>
      <c r="Q75" s="2"/>
      <c r="R75" s="2"/>
      <c r="S75" s="2"/>
      <c r="T75" s="2"/>
      <c r="U75" s="2"/>
      <c r="V75" s="2"/>
      <c r="W75" s="2"/>
      <c r="X75" s="2"/>
      <c r="Y75" s="2"/>
      <c r="Z75" s="2"/>
    </row>
    <row r="76" spans="1:26" ht="16.5" customHeight="1">
      <c r="A76" s="2"/>
      <c r="B76" s="188" t="s">
        <v>123</v>
      </c>
      <c r="C76" s="170"/>
      <c r="D76" s="170"/>
      <c r="E76" s="170"/>
      <c r="F76" s="170"/>
      <c r="G76" s="111"/>
      <c r="H76" s="2"/>
      <c r="I76" s="2"/>
      <c r="J76" s="2"/>
      <c r="K76" s="2"/>
      <c r="L76" s="2"/>
      <c r="M76" s="2"/>
      <c r="N76" s="2"/>
      <c r="O76" s="2"/>
      <c r="P76" s="2"/>
      <c r="Q76" s="2"/>
      <c r="R76" s="2"/>
      <c r="S76" s="2"/>
      <c r="T76" s="2"/>
      <c r="U76" s="2"/>
      <c r="V76" s="2"/>
      <c r="W76" s="2"/>
      <c r="X76" s="2"/>
      <c r="Y76" s="2"/>
      <c r="Z76" s="2"/>
    </row>
    <row r="77" spans="1:26" ht="16.5" customHeight="1">
      <c r="A77" s="2"/>
      <c r="B77" s="183" t="s">
        <v>124</v>
      </c>
      <c r="C77" s="170"/>
      <c r="D77" s="170"/>
      <c r="E77" s="170"/>
      <c r="F77" s="170"/>
      <c r="G77" s="111"/>
      <c r="H77" s="2"/>
      <c r="I77" s="2"/>
      <c r="J77" s="2"/>
      <c r="K77" s="2"/>
      <c r="L77" s="2"/>
      <c r="M77" s="2"/>
      <c r="N77" s="2"/>
      <c r="O77" s="2"/>
      <c r="P77" s="2"/>
      <c r="Q77" s="2"/>
      <c r="R77" s="2"/>
      <c r="S77" s="2"/>
      <c r="T77" s="2"/>
      <c r="U77" s="2"/>
      <c r="V77" s="2"/>
      <c r="W77" s="2"/>
      <c r="X77" s="2"/>
      <c r="Y77" s="2"/>
      <c r="Z77" s="2"/>
    </row>
    <row r="78" spans="1:26" ht="16.5" customHeight="1">
      <c r="A78" s="2"/>
      <c r="B78" s="170"/>
      <c r="C78" s="170"/>
      <c r="D78" s="170"/>
      <c r="E78" s="170"/>
      <c r="F78" s="170"/>
      <c r="G78" s="111"/>
      <c r="H78" s="2"/>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111"/>
      <c r="H79" s="2"/>
      <c r="I79" s="2"/>
      <c r="J79" s="2"/>
      <c r="K79" s="2"/>
      <c r="L79" s="2"/>
      <c r="M79" s="2"/>
      <c r="N79" s="2"/>
      <c r="O79" s="2"/>
      <c r="P79" s="2"/>
      <c r="Q79" s="2"/>
      <c r="R79" s="2"/>
      <c r="S79" s="2"/>
      <c r="T79" s="2"/>
      <c r="U79" s="2"/>
      <c r="V79" s="2"/>
      <c r="W79" s="2"/>
      <c r="X79" s="2"/>
      <c r="Y79" s="2"/>
      <c r="Z79" s="2"/>
    </row>
    <row r="80" spans="1:26" ht="16.5" customHeight="1">
      <c r="A80" s="2"/>
      <c r="B80" s="189" t="s">
        <v>125</v>
      </c>
      <c r="C80" s="170"/>
      <c r="D80" s="170"/>
      <c r="E80" s="170"/>
      <c r="F80" s="170"/>
      <c r="G80" s="111"/>
      <c r="H80" s="2"/>
      <c r="I80" s="2"/>
      <c r="J80" s="2"/>
      <c r="K80" s="2"/>
      <c r="L80" s="2"/>
      <c r="M80" s="2"/>
      <c r="N80" s="2"/>
      <c r="O80" s="2"/>
      <c r="P80" s="2"/>
      <c r="Q80" s="2"/>
      <c r="R80" s="2"/>
      <c r="S80" s="2"/>
      <c r="T80" s="2"/>
      <c r="U80" s="2"/>
      <c r="V80" s="2"/>
      <c r="W80" s="2"/>
      <c r="X80" s="2"/>
      <c r="Y80" s="2"/>
      <c r="Z80" s="2"/>
    </row>
    <row r="81" spans="1:26" ht="16.5" customHeight="1">
      <c r="A81" s="2"/>
      <c r="B81" s="183" t="s">
        <v>126</v>
      </c>
      <c r="C81" s="170"/>
      <c r="D81" s="170"/>
      <c r="E81" s="170"/>
      <c r="F81" s="170"/>
      <c r="G81" s="111"/>
      <c r="H81" s="2"/>
      <c r="I81" s="2"/>
      <c r="J81" s="2"/>
      <c r="K81" s="2"/>
      <c r="L81" s="2"/>
      <c r="M81" s="2"/>
      <c r="N81" s="2"/>
      <c r="O81" s="2"/>
      <c r="P81" s="2"/>
      <c r="Q81" s="2"/>
      <c r="R81" s="2"/>
      <c r="S81" s="2"/>
      <c r="T81" s="2"/>
      <c r="U81" s="2"/>
      <c r="V81" s="2"/>
      <c r="W81" s="2"/>
      <c r="X81" s="2"/>
      <c r="Y81" s="2"/>
      <c r="Z81" s="2"/>
    </row>
    <row r="82" spans="1:26" ht="16.5" customHeight="1">
      <c r="A82" s="2"/>
      <c r="B82" s="170"/>
      <c r="C82" s="170"/>
      <c r="D82" s="170"/>
      <c r="E82" s="170"/>
      <c r="F82" s="170"/>
      <c r="G82" s="111"/>
      <c r="H82" s="2"/>
      <c r="I82" s="2"/>
      <c r="J82" s="2"/>
      <c r="K82" s="2"/>
      <c r="L82" s="2"/>
      <c r="M82" s="2"/>
      <c r="N82" s="2"/>
      <c r="O82" s="2"/>
      <c r="P82" s="2"/>
      <c r="Q82" s="2"/>
      <c r="R82" s="2"/>
      <c r="S82" s="2"/>
      <c r="T82" s="2"/>
      <c r="U82" s="2"/>
      <c r="V82" s="2"/>
      <c r="W82" s="2"/>
      <c r="X82" s="2"/>
      <c r="Y82" s="2"/>
      <c r="Z82" s="2"/>
    </row>
    <row r="83" spans="1:26" ht="16.5" customHeight="1">
      <c r="A83" s="2"/>
      <c r="B83" s="170"/>
      <c r="C83" s="170"/>
      <c r="D83" s="170"/>
      <c r="E83" s="170"/>
      <c r="F83" s="170"/>
      <c r="G83" s="111"/>
      <c r="H83" s="2"/>
      <c r="I83" s="2"/>
      <c r="J83" s="2"/>
      <c r="K83" s="2"/>
      <c r="L83" s="2"/>
      <c r="M83" s="2"/>
      <c r="N83" s="2"/>
      <c r="O83" s="2"/>
      <c r="P83" s="2"/>
      <c r="Q83" s="2"/>
      <c r="R83" s="2"/>
      <c r="S83" s="2"/>
      <c r="T83" s="2"/>
      <c r="U83" s="2"/>
      <c r="V83" s="2"/>
      <c r="W83" s="2"/>
      <c r="X83" s="2"/>
      <c r="Y83" s="2"/>
      <c r="Z83" s="2"/>
    </row>
    <row r="84" spans="1:26" ht="16.5" customHeight="1">
      <c r="A84" s="2"/>
      <c r="B84" s="64"/>
      <c r="C84" s="64"/>
      <c r="D84" s="64"/>
      <c r="E84" s="64"/>
      <c r="F84" s="64"/>
      <c r="G84" s="111"/>
      <c r="H84" s="2"/>
      <c r="I84" s="2"/>
      <c r="J84" s="2"/>
      <c r="K84" s="2"/>
      <c r="L84" s="2"/>
      <c r="M84" s="2"/>
      <c r="N84" s="2"/>
      <c r="O84" s="2"/>
      <c r="P84" s="2"/>
      <c r="Q84" s="2"/>
      <c r="R84" s="2"/>
      <c r="S84" s="2"/>
      <c r="T84" s="2"/>
      <c r="U84" s="2"/>
      <c r="V84" s="2"/>
      <c r="W84" s="2"/>
      <c r="X84" s="2"/>
      <c r="Y84" s="2"/>
      <c r="Z84" s="2"/>
    </row>
    <row r="85" spans="1:26" ht="16.5" customHeight="1">
      <c r="A85" s="2"/>
      <c r="B85" s="186" t="s">
        <v>16</v>
      </c>
      <c r="C85" s="187"/>
      <c r="D85" s="20">
        <f>+EFE!C7</f>
        <v>46203</v>
      </c>
      <c r="E85" s="20">
        <f>+EFE!D7</f>
        <v>45838</v>
      </c>
      <c r="F85" s="65"/>
      <c r="G85" s="111"/>
      <c r="H85" s="2"/>
      <c r="I85" s="2"/>
      <c r="J85" s="2"/>
      <c r="K85" s="2"/>
      <c r="L85" s="2"/>
      <c r="M85" s="2"/>
      <c r="N85" s="2"/>
      <c r="O85" s="2"/>
      <c r="P85" s="2"/>
      <c r="Q85" s="2"/>
      <c r="R85" s="2"/>
      <c r="S85" s="2"/>
      <c r="T85" s="2"/>
      <c r="U85" s="2"/>
      <c r="V85" s="2"/>
      <c r="W85" s="2"/>
      <c r="X85" s="2"/>
      <c r="Y85" s="2"/>
      <c r="Z85" s="2"/>
    </row>
    <row r="86" spans="1:26" ht="16.5" customHeight="1">
      <c r="A86" s="2"/>
      <c r="B86" s="184" t="s">
        <v>127</v>
      </c>
      <c r="C86" s="185"/>
      <c r="D86" s="72">
        <f>+EIE!C13</f>
        <v>8718003943</v>
      </c>
      <c r="E86" s="72">
        <f>+EIE!D13</f>
        <v>8601099469</v>
      </c>
      <c r="F86" s="65"/>
      <c r="G86" s="111"/>
      <c r="H86" s="2"/>
      <c r="I86" s="2"/>
      <c r="J86" s="2"/>
      <c r="K86" s="2"/>
      <c r="L86" s="2"/>
      <c r="M86" s="2"/>
      <c r="N86" s="2"/>
      <c r="O86" s="2"/>
      <c r="P86" s="2"/>
      <c r="Q86" s="2"/>
      <c r="R86" s="2"/>
      <c r="S86" s="2"/>
      <c r="T86" s="2"/>
      <c r="U86" s="2"/>
      <c r="V86" s="2"/>
      <c r="W86" s="2"/>
      <c r="X86" s="2"/>
      <c r="Y86" s="2"/>
      <c r="Z86" s="2"/>
    </row>
    <row r="87" spans="1:26" ht="16.5" customHeight="1">
      <c r="A87" s="2"/>
      <c r="B87" s="186" t="s">
        <v>128</v>
      </c>
      <c r="C87" s="187"/>
      <c r="D87" s="73">
        <f t="shared" ref="D87:E87" si="0">SUM(D86)</f>
        <v>8718003943</v>
      </c>
      <c r="E87" s="73">
        <f t="shared" si="0"/>
        <v>8601099469</v>
      </c>
      <c r="F87" s="74"/>
      <c r="G87" s="112"/>
      <c r="H87" s="2"/>
      <c r="I87" s="2"/>
      <c r="J87" s="2"/>
      <c r="K87" s="2"/>
      <c r="L87" s="2"/>
      <c r="M87" s="2"/>
      <c r="N87" s="2"/>
      <c r="O87" s="2"/>
      <c r="P87" s="2"/>
      <c r="Q87" s="2"/>
      <c r="R87" s="2"/>
      <c r="S87" s="2"/>
      <c r="T87" s="2"/>
      <c r="U87" s="2"/>
      <c r="V87" s="2"/>
      <c r="W87" s="2"/>
      <c r="X87" s="2"/>
      <c r="Y87" s="2"/>
      <c r="Z87" s="2"/>
    </row>
    <row r="88" spans="1:26" ht="16.5" customHeight="1">
      <c r="A88" s="2"/>
      <c r="B88" s="65"/>
      <c r="C88" s="65"/>
      <c r="D88" s="74"/>
      <c r="E88" s="65"/>
      <c r="F88" s="65"/>
      <c r="G88" s="111"/>
      <c r="H88" s="2"/>
      <c r="I88" s="2"/>
      <c r="J88" s="2"/>
      <c r="K88" s="2"/>
      <c r="L88" s="2"/>
      <c r="M88" s="2"/>
      <c r="N88" s="2"/>
      <c r="O88" s="2"/>
      <c r="P88" s="2"/>
      <c r="Q88" s="2"/>
      <c r="R88" s="2"/>
      <c r="S88" s="2"/>
      <c r="T88" s="2"/>
      <c r="U88" s="2"/>
      <c r="V88" s="2"/>
      <c r="W88" s="2"/>
      <c r="X88" s="2"/>
      <c r="Y88" s="2"/>
      <c r="Z88" s="2"/>
    </row>
    <row r="89" spans="1:26" ht="16.5" customHeight="1">
      <c r="A89" s="2"/>
      <c r="B89" s="188" t="s">
        <v>129</v>
      </c>
      <c r="C89" s="170"/>
      <c r="D89" s="170"/>
      <c r="E89" s="170"/>
      <c r="F89" s="170"/>
      <c r="G89" s="111"/>
      <c r="H89" s="2"/>
      <c r="I89" s="2"/>
      <c r="J89" s="2"/>
      <c r="K89" s="2"/>
      <c r="L89" s="2"/>
      <c r="M89" s="2"/>
      <c r="N89" s="2"/>
      <c r="O89" s="2"/>
      <c r="P89" s="2"/>
      <c r="Q89" s="2"/>
      <c r="R89" s="2"/>
      <c r="S89" s="2"/>
      <c r="T89" s="2"/>
      <c r="U89" s="2"/>
      <c r="V89" s="2"/>
      <c r="W89" s="2"/>
      <c r="X89" s="2"/>
      <c r="Y89" s="2"/>
      <c r="Z89" s="2"/>
    </row>
    <row r="90" spans="1:26" ht="16.5" customHeight="1">
      <c r="A90" s="2"/>
      <c r="B90" s="65"/>
      <c r="C90" s="65"/>
      <c r="D90" s="65"/>
      <c r="E90" s="65"/>
      <c r="F90" s="65"/>
      <c r="G90" s="111"/>
      <c r="H90" s="2"/>
      <c r="I90" s="2"/>
      <c r="J90" s="2"/>
      <c r="K90" s="2"/>
      <c r="L90" s="2"/>
      <c r="M90" s="2"/>
      <c r="N90" s="2"/>
      <c r="O90" s="2"/>
      <c r="P90" s="2"/>
      <c r="Q90" s="2"/>
      <c r="R90" s="2"/>
      <c r="S90" s="2"/>
      <c r="T90" s="2"/>
      <c r="U90" s="2"/>
      <c r="V90" s="2"/>
      <c r="W90" s="2"/>
      <c r="X90" s="2"/>
      <c r="Y90" s="2"/>
      <c r="Z90" s="2"/>
    </row>
    <row r="91" spans="1:26" ht="45" customHeight="1">
      <c r="A91" s="2"/>
      <c r="B91" s="75" t="s">
        <v>130</v>
      </c>
      <c r="C91" s="75" t="s">
        <v>131</v>
      </c>
      <c r="D91" s="75" t="s">
        <v>132</v>
      </c>
      <c r="E91" s="75" t="s">
        <v>133</v>
      </c>
      <c r="F91" s="2"/>
      <c r="G91" s="111"/>
      <c r="H91" s="2"/>
      <c r="I91" s="2"/>
      <c r="J91" s="2"/>
      <c r="K91" s="2"/>
      <c r="L91" s="2"/>
      <c r="M91" s="2"/>
      <c r="N91" s="2"/>
      <c r="O91" s="2"/>
      <c r="P91" s="2"/>
      <c r="Q91" s="2"/>
      <c r="R91" s="2"/>
      <c r="S91" s="2"/>
      <c r="T91" s="2"/>
      <c r="U91" s="2"/>
      <c r="V91" s="2"/>
      <c r="W91" s="2"/>
      <c r="X91" s="2"/>
      <c r="Y91" s="2"/>
      <c r="Z91" s="2"/>
    </row>
    <row r="92" spans="1:26" ht="16.5" customHeight="1">
      <c r="A92" s="2"/>
      <c r="B92" s="76" t="s">
        <v>134</v>
      </c>
      <c r="C92" s="77"/>
      <c r="D92" s="77"/>
      <c r="E92" s="78"/>
      <c r="F92" s="2"/>
      <c r="G92" s="111"/>
      <c r="H92" s="2"/>
      <c r="I92" s="2"/>
      <c r="J92" s="2"/>
      <c r="K92" s="2"/>
      <c r="L92" s="2"/>
      <c r="M92" s="2"/>
      <c r="N92" s="2"/>
      <c r="O92" s="2"/>
      <c r="P92" s="2"/>
      <c r="Q92" s="2"/>
      <c r="R92" s="2"/>
      <c r="S92" s="2"/>
      <c r="T92" s="2"/>
      <c r="U92" s="2"/>
      <c r="V92" s="2"/>
      <c r="W92" s="2"/>
      <c r="X92" s="2"/>
      <c r="Y92" s="2"/>
      <c r="Z92" s="2"/>
    </row>
    <row r="93" spans="1:26" ht="16.5" customHeight="1">
      <c r="A93" s="2"/>
      <c r="B93" s="41" t="s">
        <v>135</v>
      </c>
      <c r="C93" s="79">
        <v>1941114.7184629999</v>
      </c>
      <c r="D93" s="72">
        <v>864459133396</v>
      </c>
      <c r="E93" s="72">
        <v>9148</v>
      </c>
      <c r="F93" s="2"/>
      <c r="G93" s="111"/>
      <c r="H93" s="5"/>
      <c r="I93" s="2"/>
      <c r="J93" s="2"/>
      <c r="K93" s="2"/>
      <c r="L93" s="2"/>
      <c r="M93" s="2"/>
      <c r="N93" s="2"/>
      <c r="O93" s="2"/>
      <c r="P93" s="2"/>
      <c r="Q93" s="2"/>
      <c r="R93" s="2"/>
      <c r="S93" s="2"/>
      <c r="T93" s="2"/>
      <c r="U93" s="2"/>
      <c r="V93" s="2"/>
      <c r="W93" s="2"/>
      <c r="X93" s="2"/>
      <c r="Y93" s="2"/>
      <c r="Z93" s="2"/>
    </row>
    <row r="94" spans="1:26" ht="16.5" customHeight="1">
      <c r="A94" s="2"/>
      <c r="B94" s="17" t="s">
        <v>136</v>
      </c>
      <c r="C94" s="80">
        <v>1954156.9422210001</v>
      </c>
      <c r="D94" s="81">
        <v>856071306071</v>
      </c>
      <c r="E94" s="81">
        <v>9310</v>
      </c>
      <c r="F94" s="2"/>
      <c r="G94" s="111"/>
      <c r="H94" s="5"/>
      <c r="I94" s="2"/>
      <c r="J94" s="2"/>
      <c r="K94" s="2"/>
      <c r="L94" s="2"/>
      <c r="M94" s="2"/>
      <c r="N94" s="2"/>
      <c r="O94" s="2"/>
      <c r="P94" s="2"/>
      <c r="Q94" s="2"/>
      <c r="R94" s="2"/>
      <c r="S94" s="2"/>
      <c r="T94" s="2"/>
      <c r="U94" s="2"/>
      <c r="V94" s="2"/>
      <c r="W94" s="2"/>
      <c r="X94" s="2"/>
      <c r="Y94" s="2"/>
      <c r="Z94" s="2"/>
    </row>
    <row r="95" spans="1:26" ht="16.5" customHeight="1">
      <c r="A95" s="2"/>
      <c r="B95" s="82" t="s">
        <v>137</v>
      </c>
      <c r="C95" s="83">
        <v>1968382.701632</v>
      </c>
      <c r="D95" s="84">
        <v>865811398325</v>
      </c>
      <c r="E95" s="84">
        <v>9505</v>
      </c>
      <c r="F95" s="2"/>
      <c r="G95" s="111"/>
      <c r="H95" s="5"/>
      <c r="I95" s="5"/>
      <c r="J95" s="2"/>
      <c r="K95" s="2"/>
      <c r="L95" s="2"/>
      <c r="M95" s="2"/>
      <c r="N95" s="2"/>
      <c r="O95" s="2"/>
      <c r="P95" s="2"/>
      <c r="Q95" s="2"/>
      <c r="R95" s="2"/>
      <c r="S95" s="2"/>
      <c r="T95" s="2"/>
      <c r="U95" s="2"/>
      <c r="V95" s="2"/>
      <c r="W95" s="2"/>
      <c r="X95" s="2"/>
      <c r="Y95" s="2"/>
      <c r="Z95" s="2"/>
    </row>
    <row r="96" spans="1:26" ht="16.5" customHeight="1">
      <c r="A96" s="2"/>
      <c r="B96" s="76" t="s">
        <v>138</v>
      </c>
      <c r="C96" s="77"/>
      <c r="D96" s="77"/>
      <c r="E96" s="78"/>
      <c r="F96" s="2"/>
      <c r="G96" s="111"/>
      <c r="H96" s="5"/>
      <c r="I96" s="5"/>
      <c r="J96" s="2"/>
      <c r="K96" s="2"/>
      <c r="L96" s="2"/>
      <c r="M96" s="2"/>
      <c r="N96" s="2"/>
      <c r="O96" s="2"/>
      <c r="P96" s="2"/>
      <c r="Q96" s="2"/>
      <c r="R96" s="2"/>
      <c r="S96" s="2"/>
      <c r="T96" s="2"/>
      <c r="U96" s="2"/>
      <c r="V96" s="2"/>
      <c r="W96" s="2"/>
      <c r="X96" s="2"/>
      <c r="Y96" s="2"/>
      <c r="Z96" s="2"/>
    </row>
    <row r="97" spans="1:26" ht="16.5" customHeight="1">
      <c r="A97" s="2"/>
      <c r="B97" s="41" t="s">
        <v>139</v>
      </c>
      <c r="C97" s="79">
        <v>1982283.6648368447</v>
      </c>
      <c r="D97" s="72">
        <v>864388034721.12317</v>
      </c>
      <c r="E97" s="72">
        <v>9690</v>
      </c>
      <c r="F97" s="2"/>
      <c r="G97" s="111"/>
      <c r="H97" s="5"/>
      <c r="I97" s="5"/>
      <c r="J97" s="2"/>
      <c r="K97" s="2"/>
      <c r="L97" s="2"/>
      <c r="M97" s="2"/>
      <c r="N97" s="2"/>
      <c r="O97" s="2"/>
      <c r="P97" s="2"/>
      <c r="Q97" s="2"/>
      <c r="R97" s="2"/>
      <c r="S97" s="2"/>
      <c r="T97" s="2"/>
      <c r="U97" s="2"/>
      <c r="V97" s="2"/>
      <c r="W97" s="2"/>
      <c r="X97" s="2"/>
      <c r="Y97" s="2"/>
      <c r="Z97" s="2"/>
    </row>
    <row r="98" spans="1:26" ht="16.5" customHeight="1">
      <c r="A98" s="2"/>
      <c r="B98" s="17" t="s">
        <v>140</v>
      </c>
      <c r="C98" s="80">
        <v>1996951.0227158654</v>
      </c>
      <c r="D98" s="81">
        <v>864640013514.3877</v>
      </c>
      <c r="E98" s="81">
        <v>9822</v>
      </c>
      <c r="F98" s="2"/>
      <c r="G98" s="111"/>
      <c r="H98" s="5"/>
      <c r="I98" s="5"/>
      <c r="J98" s="2"/>
      <c r="K98" s="2"/>
      <c r="L98" s="2"/>
      <c r="M98" s="2"/>
      <c r="N98" s="2"/>
      <c r="O98" s="2"/>
      <c r="P98" s="2"/>
      <c r="Q98" s="2"/>
      <c r="R98" s="2"/>
      <c r="S98" s="2"/>
      <c r="T98" s="2"/>
      <c r="U98" s="2"/>
      <c r="V98" s="2"/>
      <c r="W98" s="2"/>
      <c r="X98" s="2"/>
      <c r="Y98" s="2"/>
      <c r="Z98" s="2"/>
    </row>
    <row r="99" spans="1:26" ht="16.5" customHeight="1">
      <c r="A99" s="2"/>
      <c r="B99" s="82" t="s">
        <v>141</v>
      </c>
      <c r="C99" s="83">
        <v>2010685.1893114848</v>
      </c>
      <c r="D99" s="84">
        <v>866584402608.04895</v>
      </c>
      <c r="E99" s="84">
        <v>9963</v>
      </c>
      <c r="F99" s="2"/>
      <c r="G99" s="111"/>
      <c r="H99" s="5"/>
      <c r="I99" s="5"/>
      <c r="J99" s="2"/>
      <c r="K99" s="2"/>
      <c r="L99" s="2"/>
      <c r="M99" s="2"/>
      <c r="N99" s="2"/>
      <c r="O99" s="2"/>
      <c r="P99" s="2"/>
      <c r="Q99" s="2"/>
      <c r="R99" s="2"/>
      <c r="S99" s="2"/>
      <c r="T99" s="2"/>
      <c r="U99" s="2"/>
      <c r="V99" s="2"/>
      <c r="W99" s="2"/>
      <c r="X99" s="2"/>
      <c r="Y99" s="2"/>
      <c r="Z99" s="2"/>
    </row>
    <row r="100" spans="1:26" ht="16.5" customHeight="1">
      <c r="A100" s="2"/>
      <c r="B100" s="2"/>
      <c r="C100" s="85"/>
      <c r="D100" s="86"/>
      <c r="E100" s="86"/>
      <c r="F100" s="2"/>
      <c r="G100" s="111"/>
      <c r="H100" s="5"/>
      <c r="I100" s="5"/>
      <c r="J100" s="2"/>
      <c r="K100" s="2"/>
      <c r="L100" s="2"/>
      <c r="M100" s="2"/>
      <c r="N100" s="2"/>
      <c r="O100" s="2"/>
      <c r="P100" s="2"/>
      <c r="Q100" s="2"/>
      <c r="R100" s="2"/>
      <c r="S100" s="2"/>
      <c r="T100" s="2"/>
      <c r="U100" s="2"/>
      <c r="V100" s="2"/>
      <c r="W100" s="2"/>
      <c r="X100" s="2"/>
      <c r="Y100" s="2"/>
      <c r="Z100" s="2"/>
    </row>
    <row r="101" spans="1:26" ht="16.5" customHeight="1">
      <c r="A101" s="2"/>
      <c r="B101" s="189" t="s">
        <v>142</v>
      </c>
      <c r="C101" s="170"/>
      <c r="D101" s="170"/>
      <c r="E101" s="170"/>
      <c r="F101" s="170"/>
      <c r="G101" s="111"/>
      <c r="H101" s="2"/>
      <c r="I101" s="2"/>
      <c r="J101" s="2"/>
      <c r="K101" s="2"/>
      <c r="L101" s="2"/>
      <c r="M101" s="2"/>
      <c r="N101" s="2"/>
      <c r="O101" s="2"/>
      <c r="P101" s="2"/>
      <c r="Q101" s="2"/>
      <c r="R101" s="2"/>
      <c r="S101" s="2"/>
      <c r="T101" s="2"/>
      <c r="U101" s="2"/>
      <c r="V101" s="2"/>
      <c r="W101" s="2"/>
      <c r="X101" s="2"/>
      <c r="Y101" s="2"/>
      <c r="Z101" s="2"/>
    </row>
    <row r="102" spans="1:26" ht="16.5" customHeight="1">
      <c r="A102" s="2"/>
      <c r="B102" s="183" t="s">
        <v>143</v>
      </c>
      <c r="C102" s="170"/>
      <c r="D102" s="170"/>
      <c r="E102" s="170"/>
      <c r="F102" s="170"/>
      <c r="G102" s="111"/>
      <c r="H102" s="2"/>
      <c r="I102" s="2"/>
      <c r="J102" s="2"/>
      <c r="K102" s="2"/>
      <c r="L102" s="2"/>
      <c r="M102" s="2"/>
      <c r="N102" s="2"/>
      <c r="O102" s="2"/>
      <c r="P102" s="2"/>
      <c r="Q102" s="2"/>
      <c r="R102" s="2"/>
      <c r="S102" s="2"/>
      <c r="T102" s="2"/>
      <c r="U102" s="2"/>
      <c r="V102" s="2"/>
      <c r="W102" s="2"/>
      <c r="X102" s="2"/>
      <c r="Y102" s="2"/>
      <c r="Z102" s="2"/>
    </row>
    <row r="103" spans="1:26" ht="16.5" customHeight="1">
      <c r="A103" s="2"/>
      <c r="B103" s="170"/>
      <c r="C103" s="170"/>
      <c r="D103" s="170"/>
      <c r="E103" s="170"/>
      <c r="F103" s="170"/>
      <c r="G103" s="111"/>
      <c r="H103" s="2"/>
      <c r="I103" s="2"/>
      <c r="J103" s="2"/>
      <c r="K103" s="2"/>
      <c r="L103" s="2"/>
      <c r="M103" s="2"/>
      <c r="N103" s="2"/>
      <c r="O103" s="2"/>
      <c r="P103" s="2"/>
      <c r="Q103" s="2"/>
      <c r="R103" s="2"/>
      <c r="S103" s="2"/>
      <c r="T103" s="2"/>
      <c r="U103" s="2"/>
      <c r="V103" s="2"/>
      <c r="W103" s="2"/>
      <c r="X103" s="2"/>
      <c r="Y103" s="2"/>
      <c r="Z103" s="2"/>
    </row>
    <row r="104" spans="1:26" ht="16.5" customHeight="1">
      <c r="A104" s="2"/>
      <c r="B104" s="64"/>
      <c r="C104" s="64"/>
      <c r="D104" s="64"/>
      <c r="E104" s="64"/>
      <c r="F104" s="64"/>
      <c r="G104" s="111"/>
      <c r="H104" s="2"/>
      <c r="I104" s="2"/>
      <c r="J104" s="2"/>
      <c r="K104" s="2"/>
      <c r="L104" s="2"/>
      <c r="M104" s="2"/>
      <c r="N104" s="2"/>
      <c r="O104" s="2"/>
      <c r="P104" s="2"/>
      <c r="Q104" s="2"/>
      <c r="R104" s="2"/>
      <c r="S104" s="2"/>
      <c r="T104" s="2"/>
      <c r="U104" s="2"/>
      <c r="V104" s="2"/>
      <c r="W104" s="2"/>
      <c r="X104" s="2"/>
      <c r="Y104" s="2"/>
      <c r="Z104" s="2"/>
    </row>
    <row r="105" spans="1:26" ht="16.5" customHeight="1">
      <c r="A105" s="2"/>
      <c r="B105" s="87" t="s">
        <v>144</v>
      </c>
      <c r="C105" s="20">
        <f t="shared" ref="C105:D105" si="1">+D85</f>
        <v>46203</v>
      </c>
      <c r="D105" s="88">
        <f t="shared" si="1"/>
        <v>45838</v>
      </c>
      <c r="E105" s="2"/>
      <c r="F105" s="2"/>
      <c r="G105" s="111"/>
      <c r="H105" s="2"/>
      <c r="I105" s="2"/>
      <c r="J105" s="2"/>
      <c r="K105" s="2"/>
      <c r="L105" s="2"/>
      <c r="M105" s="2"/>
      <c r="N105" s="2"/>
      <c r="O105" s="2"/>
      <c r="P105" s="2"/>
      <c r="Q105" s="2"/>
      <c r="R105" s="2"/>
      <c r="S105" s="2"/>
      <c r="T105" s="2"/>
      <c r="U105" s="2"/>
      <c r="V105" s="2"/>
      <c r="W105" s="2"/>
      <c r="X105" s="2"/>
      <c r="Y105" s="2"/>
      <c r="Z105" s="2"/>
    </row>
    <row r="106" spans="1:26" ht="16.5" customHeight="1">
      <c r="A106" s="2"/>
      <c r="B106" s="41" t="s">
        <v>145</v>
      </c>
      <c r="C106" s="5">
        <v>19223086923</v>
      </c>
      <c r="D106" s="108">
        <v>2044319129</v>
      </c>
      <c r="E106" s="2"/>
      <c r="F106" s="2"/>
      <c r="G106" s="111"/>
      <c r="H106" s="2"/>
      <c r="I106" s="2"/>
      <c r="J106" s="2"/>
      <c r="K106" s="2"/>
      <c r="L106" s="2"/>
      <c r="M106" s="2"/>
      <c r="N106" s="2"/>
      <c r="O106" s="2"/>
      <c r="P106" s="2"/>
      <c r="Q106" s="2"/>
      <c r="R106" s="2"/>
      <c r="S106" s="2"/>
      <c r="T106" s="2"/>
      <c r="U106" s="2"/>
      <c r="V106" s="2"/>
      <c r="W106" s="2"/>
      <c r="X106" s="2"/>
      <c r="Y106" s="2"/>
      <c r="Z106" s="2"/>
    </row>
    <row r="107" spans="1:26" ht="16.5" customHeight="1">
      <c r="A107" s="2"/>
      <c r="B107" s="16" t="s">
        <v>128</v>
      </c>
      <c r="C107" s="73">
        <f>SUM(C106:C106)</f>
        <v>19223086923</v>
      </c>
      <c r="D107" s="153">
        <f>SUM(D106:D106)</f>
        <v>2044319129</v>
      </c>
      <c r="E107" s="107"/>
      <c r="F107" s="5"/>
      <c r="G107" s="111"/>
      <c r="H107" s="2"/>
      <c r="I107" s="2"/>
      <c r="J107" s="2"/>
      <c r="K107" s="2"/>
      <c r="L107" s="2"/>
      <c r="M107" s="2"/>
      <c r="N107" s="2"/>
      <c r="O107" s="2"/>
      <c r="P107" s="2"/>
      <c r="Q107" s="2"/>
      <c r="R107" s="2"/>
      <c r="S107" s="2"/>
      <c r="T107" s="2"/>
      <c r="U107" s="2"/>
      <c r="V107" s="2"/>
      <c r="W107" s="2"/>
      <c r="X107" s="2"/>
      <c r="Y107" s="2"/>
      <c r="Z107" s="2"/>
    </row>
    <row r="108" spans="1:26" ht="16.5" customHeight="1">
      <c r="A108" s="2"/>
      <c r="B108" s="89"/>
      <c r="C108" s="90"/>
      <c r="D108" s="90"/>
      <c r="E108" s="2"/>
      <c r="F108" s="2"/>
      <c r="G108" s="111"/>
      <c r="H108" s="2"/>
      <c r="I108" s="2"/>
      <c r="J108" s="2"/>
      <c r="K108" s="2"/>
      <c r="L108" s="2"/>
      <c r="M108" s="2"/>
      <c r="N108" s="2"/>
      <c r="O108" s="2"/>
      <c r="P108" s="2"/>
      <c r="Q108" s="2"/>
      <c r="R108" s="2"/>
      <c r="S108" s="2"/>
      <c r="T108" s="2"/>
      <c r="U108" s="2"/>
      <c r="V108" s="2"/>
      <c r="W108" s="2"/>
      <c r="X108" s="2"/>
      <c r="Y108" s="2"/>
      <c r="Z108" s="2"/>
    </row>
    <row r="109" spans="1:26" ht="16.5" customHeight="1">
      <c r="A109" s="2"/>
      <c r="B109" s="183" t="s">
        <v>146</v>
      </c>
      <c r="C109" s="170"/>
      <c r="D109" s="170"/>
      <c r="E109" s="170"/>
      <c r="F109" s="170"/>
      <c r="G109" s="111"/>
      <c r="H109" s="2"/>
      <c r="I109" s="2"/>
      <c r="J109" s="2"/>
      <c r="K109" s="2"/>
      <c r="L109" s="2"/>
      <c r="M109" s="2"/>
      <c r="N109" s="2"/>
      <c r="O109" s="2"/>
      <c r="P109" s="2"/>
      <c r="Q109" s="2"/>
      <c r="R109" s="2"/>
      <c r="S109" s="2"/>
      <c r="T109" s="2"/>
      <c r="U109" s="2"/>
      <c r="V109" s="2"/>
      <c r="W109" s="2"/>
      <c r="X109" s="2"/>
      <c r="Y109" s="2"/>
      <c r="Z109" s="2"/>
    </row>
    <row r="110" spans="1:26" ht="16.5" customHeight="1">
      <c r="A110" s="2"/>
      <c r="B110" s="183"/>
      <c r="C110" s="170"/>
      <c r="D110" s="170"/>
      <c r="E110" s="170"/>
      <c r="F110" s="170"/>
      <c r="G110" s="111"/>
      <c r="H110" s="2"/>
      <c r="I110" s="2"/>
      <c r="J110" s="2"/>
      <c r="K110" s="2"/>
      <c r="L110" s="2"/>
      <c r="M110" s="2"/>
      <c r="N110" s="2"/>
      <c r="O110" s="2"/>
      <c r="P110" s="2"/>
      <c r="Q110" s="2"/>
      <c r="R110" s="2"/>
      <c r="S110" s="2"/>
      <c r="T110" s="2"/>
      <c r="U110" s="2"/>
      <c r="V110" s="2"/>
      <c r="W110" s="2"/>
      <c r="X110" s="2"/>
      <c r="Y110" s="2"/>
      <c r="Z110" s="2"/>
    </row>
    <row r="111" spans="1:26" ht="16.5" customHeight="1">
      <c r="A111" s="2"/>
      <c r="B111" s="16" t="s">
        <v>144</v>
      </c>
      <c r="C111" s="20">
        <f>+C105</f>
        <v>46203</v>
      </c>
      <c r="D111" s="20">
        <f>+D105</f>
        <v>45838</v>
      </c>
      <c r="E111" s="2"/>
      <c r="F111" s="2"/>
      <c r="G111" s="111"/>
      <c r="H111" s="2"/>
      <c r="I111" s="2"/>
      <c r="J111" s="2"/>
      <c r="K111" s="2"/>
      <c r="L111" s="2"/>
      <c r="M111" s="2"/>
      <c r="N111" s="2"/>
      <c r="O111" s="2"/>
      <c r="P111" s="2"/>
      <c r="Q111" s="2"/>
      <c r="R111" s="2"/>
      <c r="S111" s="2"/>
      <c r="T111" s="2"/>
      <c r="U111" s="2"/>
      <c r="V111" s="2"/>
      <c r="W111" s="2"/>
      <c r="X111" s="2"/>
      <c r="Y111" s="2"/>
      <c r="Z111" s="2"/>
    </row>
    <row r="112" spans="1:26" ht="16.5" customHeight="1">
      <c r="A112" s="2"/>
      <c r="B112" s="43" t="s">
        <v>1087</v>
      </c>
      <c r="C112" s="91">
        <v>3604988055</v>
      </c>
      <c r="D112" s="22">
        <v>0</v>
      </c>
      <c r="E112" s="2"/>
      <c r="F112" s="2"/>
      <c r="G112" s="111"/>
      <c r="H112" s="2"/>
      <c r="I112" s="2"/>
      <c r="J112" s="2"/>
      <c r="K112" s="2"/>
      <c r="L112" s="2"/>
      <c r="M112" s="2"/>
      <c r="N112" s="2"/>
      <c r="O112" s="2"/>
      <c r="P112" s="2"/>
      <c r="Q112" s="2"/>
      <c r="R112" s="2"/>
      <c r="S112" s="2"/>
      <c r="T112" s="2"/>
      <c r="U112" s="2"/>
      <c r="V112" s="2"/>
      <c r="W112" s="2"/>
      <c r="X112" s="2"/>
      <c r="Y112" s="2"/>
      <c r="Z112" s="2"/>
    </row>
    <row r="113" spans="1:26" ht="16.5" customHeight="1">
      <c r="A113" s="2"/>
      <c r="B113" s="16" t="s">
        <v>128</v>
      </c>
      <c r="C113" s="73">
        <f t="shared" ref="C113:D113" si="2">SUM(C112)</f>
        <v>3604988055</v>
      </c>
      <c r="D113" s="73">
        <f t="shared" si="2"/>
        <v>0</v>
      </c>
      <c r="E113" s="5"/>
      <c r="F113" s="5"/>
      <c r="G113" s="111"/>
      <c r="H113" s="2"/>
      <c r="I113" s="2"/>
      <c r="J113" s="2"/>
      <c r="K113" s="2"/>
      <c r="L113" s="2"/>
      <c r="M113" s="2"/>
      <c r="N113" s="2"/>
      <c r="O113" s="2"/>
      <c r="P113" s="2"/>
      <c r="Q113" s="2"/>
      <c r="R113" s="2"/>
      <c r="S113" s="2"/>
      <c r="T113" s="2"/>
      <c r="U113" s="2"/>
      <c r="V113" s="2"/>
      <c r="W113" s="2"/>
      <c r="X113" s="2"/>
      <c r="Y113" s="2"/>
      <c r="Z113" s="2"/>
    </row>
    <row r="114" spans="1:26" ht="16.5" customHeight="1">
      <c r="A114" s="2"/>
      <c r="B114" s="2"/>
      <c r="C114" s="5"/>
      <c r="D114" s="5"/>
      <c r="E114" s="2"/>
      <c r="F114" s="2"/>
      <c r="G114" s="111"/>
      <c r="H114" s="2"/>
      <c r="I114" s="2"/>
      <c r="J114" s="2"/>
      <c r="K114" s="2"/>
      <c r="L114" s="2"/>
      <c r="M114" s="2"/>
      <c r="N114" s="2"/>
      <c r="O114" s="2"/>
      <c r="P114" s="2"/>
      <c r="Q114" s="2"/>
      <c r="R114" s="2"/>
      <c r="S114" s="2"/>
      <c r="T114" s="2"/>
      <c r="U114" s="2"/>
      <c r="V114" s="2"/>
      <c r="W114" s="2"/>
      <c r="X114" s="2"/>
      <c r="Y114" s="2"/>
      <c r="Z114" s="2"/>
    </row>
    <row r="115" spans="1:26" ht="16.5" customHeight="1">
      <c r="A115" s="2"/>
      <c r="B115" s="183" t="s">
        <v>147</v>
      </c>
      <c r="C115" s="170"/>
      <c r="D115" s="170"/>
      <c r="E115" s="170"/>
      <c r="F115" s="170"/>
      <c r="G115" s="111"/>
      <c r="H115" s="2"/>
      <c r="I115" s="2"/>
      <c r="J115" s="2"/>
      <c r="K115" s="2"/>
      <c r="L115" s="2"/>
      <c r="M115" s="2"/>
      <c r="N115" s="2"/>
      <c r="O115" s="2"/>
      <c r="P115" s="2"/>
      <c r="Q115" s="2"/>
      <c r="R115" s="2"/>
      <c r="S115" s="2"/>
      <c r="T115" s="2"/>
      <c r="U115" s="2"/>
      <c r="V115" s="2"/>
      <c r="W115" s="2"/>
      <c r="X115" s="2"/>
      <c r="Y115" s="2"/>
      <c r="Z115" s="2"/>
    </row>
    <row r="116" spans="1:26" ht="16.5" customHeight="1">
      <c r="A116" s="2"/>
      <c r="B116" s="183" t="s">
        <v>148</v>
      </c>
      <c r="C116" s="170"/>
      <c r="D116" s="170"/>
      <c r="E116" s="170"/>
      <c r="F116" s="170"/>
      <c r="G116" s="111"/>
      <c r="H116" s="2"/>
      <c r="I116" s="2"/>
      <c r="J116" s="2"/>
      <c r="K116" s="2"/>
      <c r="L116" s="2"/>
      <c r="M116" s="2"/>
      <c r="N116" s="2"/>
      <c r="O116" s="2"/>
      <c r="P116" s="2"/>
      <c r="Q116" s="2"/>
      <c r="R116" s="2"/>
      <c r="S116" s="2"/>
      <c r="T116" s="2"/>
      <c r="U116" s="2"/>
      <c r="V116" s="2"/>
      <c r="W116" s="2"/>
      <c r="X116" s="2"/>
      <c r="Y116" s="2"/>
      <c r="Z116" s="2"/>
    </row>
    <row r="117" spans="1:26" ht="16.5" customHeight="1">
      <c r="A117" s="2"/>
      <c r="B117" s="64"/>
      <c r="C117" s="64"/>
      <c r="D117" s="64"/>
      <c r="E117" s="64"/>
      <c r="F117" s="64"/>
      <c r="G117" s="111"/>
      <c r="H117" s="2"/>
      <c r="I117" s="2"/>
      <c r="J117" s="2"/>
      <c r="K117" s="2"/>
      <c r="L117" s="2"/>
      <c r="M117" s="2"/>
      <c r="N117" s="2"/>
      <c r="O117" s="2"/>
      <c r="P117" s="2"/>
      <c r="Q117" s="2"/>
      <c r="R117" s="2"/>
      <c r="S117" s="2"/>
      <c r="T117" s="2"/>
      <c r="U117" s="2"/>
      <c r="V117" s="2"/>
      <c r="W117" s="2"/>
      <c r="X117" s="2"/>
      <c r="Y117" s="2"/>
      <c r="Z117" s="2"/>
    </row>
    <row r="118" spans="1:26" ht="16.5" customHeight="1">
      <c r="A118" s="2"/>
      <c r="B118" s="183" t="s">
        <v>149</v>
      </c>
      <c r="C118" s="170"/>
      <c r="D118" s="170"/>
      <c r="E118" s="170"/>
      <c r="F118" s="170"/>
      <c r="G118" s="111"/>
      <c r="H118" s="2"/>
      <c r="I118" s="2"/>
      <c r="J118" s="2"/>
      <c r="K118" s="2"/>
      <c r="L118" s="2"/>
      <c r="M118" s="2"/>
      <c r="N118" s="2"/>
      <c r="O118" s="2"/>
      <c r="P118" s="2"/>
      <c r="Q118" s="2"/>
      <c r="R118" s="2"/>
      <c r="S118" s="2"/>
      <c r="T118" s="2"/>
      <c r="U118" s="2"/>
      <c r="V118" s="2"/>
      <c r="W118" s="2"/>
      <c r="X118" s="2"/>
      <c r="Y118" s="2"/>
      <c r="Z118" s="2"/>
    </row>
    <row r="119" spans="1:26" ht="16.5" customHeight="1">
      <c r="A119" s="2"/>
      <c r="B119" s="170"/>
      <c r="C119" s="170"/>
      <c r="D119" s="170"/>
      <c r="E119" s="170"/>
      <c r="F119" s="170"/>
      <c r="G119" s="111"/>
      <c r="H119" s="2"/>
      <c r="I119" s="2"/>
      <c r="J119" s="2"/>
      <c r="K119" s="2"/>
      <c r="L119" s="2"/>
      <c r="M119" s="2"/>
      <c r="N119" s="2"/>
      <c r="O119" s="2"/>
      <c r="P119" s="2"/>
      <c r="Q119" s="2"/>
      <c r="R119" s="2"/>
      <c r="S119" s="2"/>
      <c r="T119" s="2"/>
      <c r="U119" s="2"/>
      <c r="V119" s="2"/>
      <c r="W119" s="2"/>
      <c r="X119" s="2"/>
      <c r="Y119" s="2"/>
      <c r="Z119" s="2"/>
    </row>
    <row r="120" spans="1:26" ht="16.5" customHeight="1">
      <c r="A120" s="2"/>
      <c r="B120" s="64"/>
      <c r="C120" s="64"/>
      <c r="D120" s="64"/>
      <c r="E120" s="64"/>
      <c r="F120" s="64"/>
      <c r="G120" s="111"/>
      <c r="H120" s="2"/>
      <c r="I120" s="2"/>
      <c r="J120" s="2"/>
      <c r="K120" s="2"/>
      <c r="L120" s="2"/>
      <c r="M120" s="2"/>
      <c r="N120" s="2"/>
      <c r="O120" s="2"/>
      <c r="P120" s="2"/>
      <c r="Q120" s="2"/>
      <c r="R120" s="2"/>
      <c r="S120" s="2"/>
      <c r="T120" s="2"/>
      <c r="U120" s="2"/>
      <c r="V120" s="2"/>
      <c r="W120" s="2"/>
      <c r="X120" s="2"/>
      <c r="Y120" s="2"/>
      <c r="Z120" s="2"/>
    </row>
    <row r="121" spans="1:26" ht="16.5" customHeight="1">
      <c r="A121" s="2"/>
      <c r="B121" s="16" t="s">
        <v>16</v>
      </c>
      <c r="C121" s="20">
        <f>+C105</f>
        <v>46203</v>
      </c>
      <c r="D121" s="20">
        <f>+D105</f>
        <v>45838</v>
      </c>
      <c r="E121" s="2"/>
      <c r="F121" s="2"/>
      <c r="G121" s="111"/>
      <c r="H121" s="2"/>
      <c r="I121" s="2"/>
      <c r="J121" s="2"/>
      <c r="K121" s="2"/>
      <c r="L121" s="2"/>
      <c r="M121" s="2"/>
      <c r="N121" s="2"/>
      <c r="O121" s="2"/>
      <c r="P121" s="2"/>
      <c r="Q121" s="2"/>
      <c r="R121" s="2"/>
      <c r="S121" s="2"/>
      <c r="T121" s="2"/>
      <c r="U121" s="2"/>
      <c r="V121" s="2"/>
      <c r="W121" s="2"/>
      <c r="X121" s="2"/>
      <c r="Y121" s="2"/>
      <c r="Z121" s="2"/>
    </row>
    <row r="122" spans="1:26" ht="16.5" customHeight="1">
      <c r="A122" s="2"/>
      <c r="B122" s="92" t="s">
        <v>127</v>
      </c>
      <c r="C122" s="93">
        <f>+EAN!C16</f>
        <v>1448599622</v>
      </c>
      <c r="D122" s="108">
        <v>1492703043</v>
      </c>
      <c r="E122" s="2"/>
      <c r="F122" s="2"/>
      <c r="G122" s="111"/>
      <c r="H122" s="2"/>
      <c r="I122" s="2"/>
      <c r="J122" s="2"/>
      <c r="K122" s="2"/>
      <c r="L122" s="2"/>
      <c r="M122" s="2"/>
      <c r="N122" s="2"/>
      <c r="O122" s="2"/>
      <c r="P122" s="2"/>
      <c r="Q122" s="2"/>
      <c r="R122" s="2"/>
      <c r="S122" s="2"/>
      <c r="T122" s="2"/>
      <c r="U122" s="2"/>
      <c r="V122" s="2"/>
      <c r="W122" s="2"/>
      <c r="X122" s="2"/>
      <c r="Y122" s="2"/>
      <c r="Z122" s="2"/>
    </row>
    <row r="123" spans="1:26" ht="16.5" customHeight="1">
      <c r="A123" s="2"/>
      <c r="B123" s="16" t="s">
        <v>128</v>
      </c>
      <c r="C123" s="73">
        <f t="shared" ref="C123:D123" si="3">SUM(C122)</f>
        <v>1448599622</v>
      </c>
      <c r="D123" s="73">
        <f t="shared" si="3"/>
        <v>1492703043</v>
      </c>
      <c r="E123" s="5"/>
      <c r="F123" s="5"/>
      <c r="G123" s="111"/>
      <c r="H123" s="2"/>
      <c r="I123" s="2"/>
      <c r="J123" s="2"/>
      <c r="K123" s="2"/>
      <c r="L123" s="2"/>
      <c r="M123" s="2"/>
      <c r="N123" s="2"/>
      <c r="O123" s="2"/>
      <c r="P123" s="2"/>
      <c r="Q123" s="2"/>
      <c r="R123" s="2"/>
      <c r="S123" s="2"/>
      <c r="T123" s="2"/>
      <c r="U123" s="2"/>
      <c r="V123" s="2"/>
      <c r="W123" s="2"/>
      <c r="X123" s="2"/>
      <c r="Y123" s="2"/>
      <c r="Z123" s="2"/>
    </row>
    <row r="124" spans="1:26" ht="16.5" customHeight="1">
      <c r="A124" s="2"/>
      <c r="B124" s="2"/>
      <c r="C124" s="5"/>
      <c r="D124" s="5"/>
      <c r="E124" s="2"/>
      <c r="F124" s="2"/>
      <c r="G124" s="111"/>
      <c r="H124" s="2"/>
      <c r="I124" s="2"/>
      <c r="J124" s="2"/>
      <c r="K124" s="2"/>
      <c r="L124" s="2"/>
      <c r="M124" s="2"/>
      <c r="N124" s="2"/>
      <c r="O124" s="2"/>
      <c r="P124" s="2"/>
      <c r="Q124" s="2"/>
      <c r="R124" s="2"/>
      <c r="S124" s="2"/>
      <c r="T124" s="2"/>
      <c r="U124" s="2"/>
      <c r="V124" s="2"/>
      <c r="W124" s="2"/>
      <c r="X124" s="2"/>
      <c r="Y124" s="2"/>
      <c r="Z124" s="2"/>
    </row>
    <row r="125" spans="1:26" ht="16.5" customHeight="1">
      <c r="A125" s="2"/>
      <c r="B125" s="182" t="s">
        <v>150</v>
      </c>
      <c r="C125" s="170"/>
      <c r="D125" s="170"/>
      <c r="E125" s="170"/>
      <c r="F125" s="170"/>
      <c r="G125" s="111"/>
      <c r="H125" s="2"/>
      <c r="I125" s="2"/>
      <c r="J125" s="2"/>
      <c r="K125" s="2"/>
      <c r="L125" s="2"/>
      <c r="M125" s="2"/>
      <c r="N125" s="2"/>
      <c r="O125" s="2"/>
      <c r="P125" s="2"/>
      <c r="Q125" s="2"/>
      <c r="R125" s="2"/>
      <c r="S125" s="2"/>
      <c r="T125" s="2"/>
      <c r="U125" s="2"/>
      <c r="V125" s="2"/>
      <c r="W125" s="2"/>
      <c r="X125" s="2"/>
      <c r="Y125" s="2"/>
      <c r="Z125" s="2"/>
    </row>
    <row r="126" spans="1:26" ht="16.5" customHeight="1">
      <c r="A126" s="2"/>
      <c r="B126" s="170"/>
      <c r="C126" s="170"/>
      <c r="D126" s="170"/>
      <c r="E126" s="170"/>
      <c r="F126" s="170"/>
      <c r="G126" s="111"/>
      <c r="H126" s="2"/>
      <c r="I126" s="2"/>
      <c r="J126" s="2"/>
      <c r="K126" s="2"/>
      <c r="L126" s="2"/>
      <c r="M126" s="2"/>
      <c r="N126" s="2"/>
      <c r="O126" s="2"/>
      <c r="P126" s="2"/>
      <c r="Q126" s="2"/>
      <c r="R126" s="2"/>
      <c r="S126" s="2"/>
      <c r="T126" s="2"/>
      <c r="U126" s="2"/>
      <c r="V126" s="2"/>
      <c r="W126" s="2"/>
      <c r="X126" s="2"/>
      <c r="Y126" s="2"/>
      <c r="Z126" s="2"/>
    </row>
    <row r="127" spans="1:26" ht="16.5" customHeight="1">
      <c r="A127" s="2"/>
      <c r="B127" s="16" t="s">
        <v>16</v>
      </c>
      <c r="C127" s="20">
        <f t="shared" ref="C127:D127" si="4">+C121</f>
        <v>46203</v>
      </c>
      <c r="D127" s="20">
        <f t="shared" si="4"/>
        <v>45838</v>
      </c>
      <c r="E127" s="2"/>
      <c r="F127" s="2"/>
      <c r="G127" s="111"/>
      <c r="H127" s="2"/>
      <c r="I127" s="2"/>
      <c r="J127" s="2"/>
      <c r="K127" s="2"/>
      <c r="L127" s="2"/>
      <c r="M127" s="2"/>
      <c r="N127" s="2"/>
      <c r="O127" s="2"/>
      <c r="P127" s="2"/>
      <c r="Q127" s="2"/>
      <c r="R127" s="2"/>
      <c r="S127" s="2"/>
      <c r="T127" s="2"/>
      <c r="U127" s="2"/>
      <c r="V127" s="2"/>
      <c r="W127" s="2"/>
      <c r="X127" s="2"/>
      <c r="Y127" s="2"/>
      <c r="Z127" s="2"/>
    </row>
    <row r="128" spans="1:26" ht="16.5" customHeight="1">
      <c r="A128" s="2"/>
      <c r="B128" s="92" t="s">
        <v>151</v>
      </c>
      <c r="C128" s="93">
        <f>+EIE!C8</f>
        <v>3444104252</v>
      </c>
      <c r="D128" s="108">
        <v>3088315366</v>
      </c>
      <c r="E128" s="2"/>
      <c r="F128" s="2"/>
      <c r="G128" s="111"/>
      <c r="H128" s="2"/>
      <c r="I128" s="2"/>
      <c r="J128" s="2"/>
      <c r="K128" s="2"/>
      <c r="L128" s="2"/>
      <c r="M128" s="2"/>
      <c r="N128" s="2"/>
      <c r="O128" s="2"/>
      <c r="P128" s="2"/>
      <c r="Q128" s="2"/>
      <c r="R128" s="2"/>
      <c r="S128" s="2"/>
      <c r="T128" s="2"/>
      <c r="U128" s="2"/>
      <c r="V128" s="2"/>
      <c r="W128" s="2"/>
      <c r="X128" s="2"/>
      <c r="Y128" s="2"/>
      <c r="Z128" s="2"/>
    </row>
    <row r="129" spans="1:26" ht="16.5" customHeight="1">
      <c r="A129" s="2"/>
      <c r="B129" s="16" t="s">
        <v>128</v>
      </c>
      <c r="C129" s="73">
        <f t="shared" ref="C129:D129" si="5">SUM(C128)</f>
        <v>3444104252</v>
      </c>
      <c r="D129" s="73">
        <f t="shared" si="5"/>
        <v>3088315366</v>
      </c>
      <c r="E129" s="5"/>
      <c r="F129" s="5"/>
      <c r="G129" s="111"/>
      <c r="H129" s="2"/>
      <c r="I129" s="2"/>
      <c r="J129" s="2"/>
      <c r="K129" s="2"/>
      <c r="L129" s="2"/>
      <c r="M129" s="2"/>
      <c r="N129" s="2"/>
      <c r="O129" s="2"/>
      <c r="P129" s="2"/>
      <c r="Q129" s="2"/>
      <c r="R129" s="2"/>
      <c r="S129" s="2"/>
      <c r="T129" s="2"/>
      <c r="U129" s="2"/>
      <c r="V129" s="2"/>
      <c r="W129" s="2"/>
      <c r="X129" s="2"/>
      <c r="Y129" s="2"/>
      <c r="Z129" s="2"/>
    </row>
    <row r="130" spans="1:26" ht="16.5" customHeight="1">
      <c r="A130" s="2"/>
      <c r="B130" s="89"/>
      <c r="C130" s="90"/>
      <c r="D130" s="90"/>
      <c r="E130" s="5"/>
      <c r="F130" s="5"/>
      <c r="G130" s="111"/>
      <c r="H130" s="2"/>
      <c r="I130" s="2"/>
      <c r="J130" s="2"/>
      <c r="K130" s="2"/>
      <c r="L130" s="2"/>
      <c r="M130" s="2"/>
      <c r="N130" s="2"/>
      <c r="O130" s="2"/>
      <c r="P130" s="2"/>
      <c r="Q130" s="2"/>
      <c r="R130" s="2"/>
      <c r="S130" s="2"/>
      <c r="T130" s="2"/>
      <c r="U130" s="2"/>
      <c r="V130" s="2"/>
      <c r="W130" s="2"/>
      <c r="X130" s="2"/>
      <c r="Y130" s="2"/>
      <c r="Z130" s="2"/>
    </row>
    <row r="131" spans="1:26" ht="16.5" customHeight="1">
      <c r="A131" s="2"/>
      <c r="B131" s="183" t="s">
        <v>152</v>
      </c>
      <c r="C131" s="170"/>
      <c r="D131" s="170"/>
      <c r="E131" s="170"/>
      <c r="F131" s="170"/>
      <c r="G131" s="111"/>
      <c r="H131" s="2"/>
      <c r="I131" s="2"/>
      <c r="J131" s="2"/>
      <c r="K131" s="2"/>
      <c r="L131" s="2"/>
      <c r="M131" s="2"/>
      <c r="N131" s="2"/>
      <c r="O131" s="2"/>
      <c r="P131" s="2"/>
      <c r="Q131" s="2"/>
      <c r="R131" s="2"/>
      <c r="S131" s="2"/>
      <c r="T131" s="2"/>
      <c r="U131" s="2"/>
      <c r="V131" s="2"/>
      <c r="W131" s="2"/>
      <c r="X131" s="2"/>
      <c r="Y131" s="2"/>
      <c r="Z131" s="2"/>
    </row>
    <row r="132" spans="1:26" ht="16.5" customHeight="1">
      <c r="A132" s="2"/>
      <c r="B132" s="170"/>
      <c r="C132" s="170"/>
      <c r="D132" s="170"/>
      <c r="E132" s="170"/>
      <c r="F132" s="170"/>
      <c r="G132" s="111"/>
      <c r="H132" s="2"/>
      <c r="I132" s="2"/>
      <c r="J132" s="2"/>
      <c r="K132" s="2"/>
      <c r="L132" s="2"/>
      <c r="M132" s="2"/>
      <c r="N132" s="2"/>
      <c r="O132" s="2"/>
      <c r="P132" s="2"/>
      <c r="Q132" s="2"/>
      <c r="R132" s="2"/>
      <c r="S132" s="2"/>
      <c r="T132" s="2"/>
      <c r="U132" s="2"/>
      <c r="V132" s="2"/>
      <c r="W132" s="2"/>
      <c r="X132" s="2"/>
      <c r="Y132" s="2"/>
      <c r="Z132" s="2"/>
    </row>
    <row r="133" spans="1:26" ht="16.5" customHeight="1">
      <c r="A133" s="2"/>
      <c r="B133" s="64"/>
      <c r="C133" s="64"/>
      <c r="D133" s="64"/>
      <c r="E133" s="64"/>
      <c r="F133" s="64"/>
      <c r="G133" s="111"/>
      <c r="H133" s="2"/>
      <c r="I133" s="2"/>
      <c r="J133" s="2"/>
      <c r="K133" s="2"/>
      <c r="L133" s="2"/>
      <c r="M133" s="2"/>
      <c r="N133" s="2"/>
      <c r="O133" s="2"/>
      <c r="P133" s="2"/>
      <c r="Q133" s="2"/>
      <c r="R133" s="2"/>
      <c r="S133" s="2"/>
      <c r="T133" s="2"/>
      <c r="U133" s="2"/>
      <c r="V133" s="2"/>
      <c r="W133" s="2"/>
      <c r="X133" s="2"/>
      <c r="Y133" s="2"/>
      <c r="Z133" s="2"/>
    </row>
    <row r="134" spans="1:26" ht="16.5" customHeight="1">
      <c r="A134" s="2"/>
      <c r="B134" s="87" t="s">
        <v>153</v>
      </c>
      <c r="C134" s="88">
        <f t="shared" ref="C134:D134" si="6">+C127</f>
        <v>46203</v>
      </c>
      <c r="D134" s="88">
        <f t="shared" si="6"/>
        <v>45838</v>
      </c>
      <c r="E134" s="2"/>
      <c r="F134" s="2"/>
      <c r="G134" s="111"/>
      <c r="H134" s="2"/>
      <c r="I134" s="2"/>
      <c r="J134" s="2"/>
      <c r="K134" s="2"/>
      <c r="L134" s="2"/>
      <c r="M134" s="2"/>
      <c r="N134" s="2"/>
      <c r="O134" s="2"/>
      <c r="P134" s="2"/>
      <c r="Q134" s="2"/>
      <c r="R134" s="2"/>
      <c r="S134" s="2"/>
      <c r="T134" s="2"/>
      <c r="U134" s="2"/>
      <c r="V134" s="2"/>
      <c r="W134" s="2"/>
      <c r="X134" s="2"/>
      <c r="Y134" s="2"/>
      <c r="Z134" s="2"/>
    </row>
    <row r="135" spans="1:26" ht="16.5" customHeight="1">
      <c r="A135" s="2"/>
      <c r="B135" s="71" t="s">
        <v>154</v>
      </c>
      <c r="C135" s="19">
        <f>+EIE!C10</f>
        <v>2998.959350585937</v>
      </c>
      <c r="D135" s="104">
        <v>551638</v>
      </c>
      <c r="E135" s="2"/>
      <c r="F135" s="2"/>
      <c r="G135" s="111"/>
      <c r="H135" s="2"/>
      <c r="I135" s="2"/>
      <c r="J135" s="2"/>
      <c r="K135" s="2"/>
      <c r="L135" s="2"/>
      <c r="M135" s="2"/>
      <c r="N135" s="2"/>
      <c r="O135" s="2"/>
      <c r="P135" s="2"/>
      <c r="Q135" s="2"/>
      <c r="R135" s="2"/>
      <c r="S135" s="2"/>
      <c r="T135" s="2"/>
      <c r="U135" s="2"/>
      <c r="V135" s="2"/>
      <c r="W135" s="2"/>
      <c r="X135" s="2"/>
      <c r="Y135" s="2"/>
      <c r="Z135" s="2"/>
    </row>
    <row r="136" spans="1:26" ht="16.5" customHeight="1">
      <c r="A136" s="2"/>
      <c r="B136" s="16" t="s">
        <v>128</v>
      </c>
      <c r="C136" s="73">
        <f t="shared" ref="C136:D136" si="7">SUM(C135)</f>
        <v>2998.959350585937</v>
      </c>
      <c r="D136" s="73">
        <f t="shared" si="7"/>
        <v>551638</v>
      </c>
      <c r="E136" s="5"/>
      <c r="F136" s="5"/>
      <c r="G136" s="111"/>
      <c r="H136" s="2"/>
      <c r="I136" s="2"/>
      <c r="J136" s="2"/>
      <c r="K136" s="2"/>
      <c r="L136" s="2"/>
      <c r="M136" s="2"/>
      <c r="N136" s="2"/>
      <c r="O136" s="2"/>
      <c r="P136" s="2"/>
      <c r="Q136" s="2"/>
      <c r="R136" s="2"/>
      <c r="S136" s="2"/>
      <c r="T136" s="2"/>
      <c r="U136" s="2"/>
      <c r="V136" s="2"/>
      <c r="W136" s="2"/>
      <c r="X136" s="2"/>
      <c r="Y136" s="2"/>
      <c r="Z136" s="2"/>
    </row>
    <row r="137" spans="1:26" ht="16.5" customHeight="1">
      <c r="A137" s="2"/>
      <c r="B137" s="89"/>
      <c r="C137" s="90"/>
      <c r="D137" s="90"/>
      <c r="E137" s="5"/>
      <c r="F137" s="5"/>
      <c r="G137" s="111"/>
      <c r="H137" s="2"/>
      <c r="I137" s="2"/>
      <c r="J137" s="2"/>
      <c r="K137" s="2"/>
      <c r="L137" s="2"/>
      <c r="M137" s="2"/>
      <c r="N137" s="2"/>
      <c r="O137" s="2"/>
      <c r="P137" s="2"/>
      <c r="Q137" s="2"/>
      <c r="R137" s="2"/>
      <c r="S137" s="2"/>
      <c r="T137" s="2"/>
      <c r="U137" s="2"/>
      <c r="V137" s="2"/>
      <c r="W137" s="2"/>
      <c r="X137" s="2"/>
      <c r="Y137" s="2"/>
      <c r="Z137" s="2"/>
    </row>
    <row r="138" spans="1:26" ht="16.5" customHeight="1">
      <c r="A138" s="2"/>
      <c r="B138" s="154" t="s">
        <v>701</v>
      </c>
      <c r="C138" s="155">
        <v>45838</v>
      </c>
      <c r="D138" s="88">
        <f>+D134</f>
        <v>45838</v>
      </c>
      <c r="E138" s="5"/>
      <c r="F138" s="5"/>
      <c r="G138" s="111"/>
      <c r="H138" s="2"/>
      <c r="I138" s="2"/>
      <c r="J138" s="2"/>
      <c r="K138" s="2"/>
      <c r="L138" s="2"/>
      <c r="M138" s="2"/>
      <c r="N138" s="2"/>
      <c r="O138" s="2"/>
      <c r="P138" s="2"/>
      <c r="Q138" s="2"/>
      <c r="R138" s="2"/>
      <c r="S138" s="2"/>
      <c r="T138" s="2"/>
      <c r="U138" s="2"/>
      <c r="V138" s="2"/>
      <c r="W138" s="2"/>
      <c r="X138" s="2"/>
      <c r="Y138" s="2"/>
      <c r="Z138" s="2"/>
    </row>
    <row r="139" spans="1:26" ht="16.5" customHeight="1">
      <c r="A139" s="2"/>
      <c r="B139" s="156" t="s">
        <v>702</v>
      </c>
      <c r="C139" s="108">
        <f>+EIE!C15</f>
        <v>278</v>
      </c>
      <c r="D139" s="108">
        <v>1438</v>
      </c>
      <c r="E139" s="5"/>
      <c r="F139" s="5"/>
      <c r="G139" s="111"/>
      <c r="H139" s="2"/>
      <c r="I139" s="2"/>
      <c r="J139" s="2"/>
      <c r="K139" s="2"/>
      <c r="L139" s="2"/>
      <c r="M139" s="2"/>
      <c r="N139" s="2"/>
      <c r="O139" s="2"/>
      <c r="P139" s="2"/>
      <c r="Q139" s="2"/>
      <c r="R139" s="2"/>
      <c r="S139" s="2"/>
      <c r="T139" s="2"/>
      <c r="U139" s="2"/>
      <c r="V139" s="2"/>
      <c r="W139" s="2"/>
      <c r="X139" s="2"/>
      <c r="Y139" s="2"/>
      <c r="Z139" s="2"/>
    </row>
    <row r="140" spans="1:26" ht="16.5" customHeight="1">
      <c r="A140" s="2"/>
      <c r="B140" s="154" t="s">
        <v>128</v>
      </c>
      <c r="C140" s="157">
        <v>0</v>
      </c>
      <c r="D140" s="157">
        <v>1438</v>
      </c>
      <c r="E140" s="5"/>
      <c r="F140" s="5"/>
      <c r="G140" s="111"/>
      <c r="H140" s="2"/>
      <c r="I140" s="2"/>
      <c r="J140" s="2"/>
      <c r="K140" s="2"/>
      <c r="L140" s="2"/>
      <c r="M140" s="2"/>
      <c r="N140" s="2"/>
      <c r="O140" s="2"/>
      <c r="P140" s="2"/>
      <c r="Q140" s="2"/>
      <c r="R140" s="2"/>
      <c r="S140" s="2"/>
      <c r="T140" s="2"/>
      <c r="U140" s="2"/>
      <c r="V140" s="2"/>
      <c r="W140" s="2"/>
      <c r="X140" s="2"/>
      <c r="Y140" s="2"/>
      <c r="Z140" s="2"/>
    </row>
    <row r="141" spans="1:26" ht="16.5" customHeight="1">
      <c r="A141" s="2"/>
      <c r="B141" s="183" t="s">
        <v>155</v>
      </c>
      <c r="C141" s="170"/>
      <c r="D141" s="170"/>
      <c r="E141" s="170"/>
      <c r="F141" s="170"/>
      <c r="G141" s="111"/>
      <c r="H141" s="2"/>
      <c r="I141" s="2"/>
      <c r="J141" s="2"/>
      <c r="K141" s="2"/>
      <c r="L141" s="2"/>
      <c r="M141" s="2"/>
      <c r="N141" s="2"/>
      <c r="O141" s="2"/>
      <c r="P141" s="2"/>
      <c r="Q141" s="2"/>
      <c r="R141" s="2"/>
      <c r="S141" s="2"/>
      <c r="T141" s="2"/>
      <c r="U141" s="2"/>
      <c r="V141" s="2"/>
      <c r="W141" s="2"/>
      <c r="X141" s="2"/>
      <c r="Y141" s="2"/>
      <c r="Z141" s="2"/>
    </row>
    <row r="142" spans="1:26" ht="16.5" customHeight="1">
      <c r="A142" s="2"/>
      <c r="B142" s="170"/>
      <c r="C142" s="170"/>
      <c r="D142" s="170"/>
      <c r="E142" s="170"/>
      <c r="F142" s="170"/>
      <c r="G142" s="111"/>
      <c r="H142" s="2"/>
      <c r="I142" s="2"/>
      <c r="J142" s="2"/>
      <c r="K142" s="2"/>
      <c r="L142" s="2"/>
      <c r="M142" s="2"/>
      <c r="N142" s="2"/>
      <c r="O142" s="2"/>
      <c r="P142" s="2"/>
      <c r="Q142" s="2"/>
      <c r="R142" s="2"/>
      <c r="S142" s="2"/>
      <c r="T142" s="2"/>
      <c r="U142" s="2"/>
      <c r="V142" s="2"/>
      <c r="W142" s="2"/>
      <c r="X142" s="2"/>
      <c r="Y142" s="2"/>
      <c r="Z142" s="2"/>
    </row>
    <row r="144" spans="1:26" ht="16.5" customHeight="1">
      <c r="A144" s="2"/>
      <c r="B144" s="158">
        <v>46203</v>
      </c>
      <c r="C144" s="64"/>
      <c r="D144" s="64"/>
      <c r="E144" s="64"/>
      <c r="G144" s="111"/>
      <c r="H144" s="2"/>
      <c r="I144" s="2"/>
      <c r="J144" s="2"/>
      <c r="K144" s="2"/>
      <c r="L144" s="2"/>
      <c r="M144" s="2"/>
      <c r="N144" s="2"/>
      <c r="O144" s="2"/>
      <c r="P144" s="2"/>
      <c r="Q144" s="2"/>
      <c r="R144" s="2"/>
      <c r="S144" s="2"/>
      <c r="T144" s="2"/>
      <c r="U144" s="2"/>
      <c r="V144" s="2"/>
      <c r="W144" s="2"/>
      <c r="X144" s="2"/>
      <c r="Y144" s="2"/>
      <c r="Z144" s="2"/>
    </row>
    <row r="145" spans="1:26" ht="16.5" customHeight="1">
      <c r="A145" s="2"/>
      <c r="B145" s="159" t="s">
        <v>156</v>
      </c>
      <c r="C145" s="159" t="s">
        <v>157</v>
      </c>
      <c r="D145" s="159" t="s">
        <v>158</v>
      </c>
      <c r="E145" s="159" t="s">
        <v>159</v>
      </c>
      <c r="G145" s="111"/>
      <c r="H145" s="2"/>
      <c r="I145" s="2"/>
      <c r="J145" s="2"/>
      <c r="K145" s="2"/>
      <c r="L145" s="2"/>
      <c r="M145" s="2"/>
      <c r="N145" s="2"/>
      <c r="O145" s="2"/>
      <c r="P145" s="2"/>
      <c r="Q145" s="2"/>
      <c r="R145" s="2"/>
      <c r="S145" s="2"/>
      <c r="T145" s="2"/>
      <c r="U145" s="2"/>
      <c r="V145" s="2"/>
      <c r="W145" s="2"/>
      <c r="X145" s="2"/>
      <c r="Y145" s="2"/>
      <c r="Z145" s="2"/>
    </row>
    <row r="146" spans="1:26" ht="16.5" customHeight="1">
      <c r="A146" s="2"/>
      <c r="B146" s="160" t="s">
        <v>1088</v>
      </c>
      <c r="C146" s="161">
        <v>1322239731</v>
      </c>
      <c r="D146" s="166">
        <v>1004469030</v>
      </c>
      <c r="E146" s="160" t="s">
        <v>242</v>
      </c>
      <c r="G146" s="111"/>
      <c r="H146" s="2"/>
      <c r="I146" s="2"/>
      <c r="J146" s="2"/>
      <c r="K146" s="2"/>
      <c r="L146" s="2"/>
      <c r="M146" s="2"/>
      <c r="N146" s="2"/>
      <c r="O146" s="2"/>
      <c r="P146" s="2"/>
      <c r="Q146" s="2"/>
      <c r="R146" s="2"/>
      <c r="S146" s="2"/>
      <c r="T146" s="2"/>
      <c r="U146" s="2"/>
      <c r="V146" s="2"/>
      <c r="W146" s="2"/>
      <c r="X146" s="2"/>
      <c r="Y146" s="2"/>
      <c r="Z146" s="2"/>
    </row>
    <row r="147" spans="1:26" ht="16.5" customHeight="1">
      <c r="A147" s="2"/>
      <c r="B147" s="160" t="s">
        <v>1088</v>
      </c>
      <c r="C147" s="161">
        <v>719397264</v>
      </c>
      <c r="D147" s="166">
        <v>505045570</v>
      </c>
      <c r="E147" s="160" t="s">
        <v>244</v>
      </c>
      <c r="G147" s="111"/>
      <c r="H147" s="2"/>
      <c r="I147" s="2"/>
      <c r="J147" s="2"/>
      <c r="K147" s="2"/>
      <c r="L147" s="2"/>
      <c r="M147" s="2"/>
      <c r="N147" s="2"/>
      <c r="O147" s="2"/>
      <c r="P147" s="2"/>
      <c r="Q147" s="2"/>
      <c r="R147" s="2"/>
      <c r="S147" s="2"/>
      <c r="T147" s="2"/>
      <c r="U147" s="2"/>
      <c r="V147" s="2"/>
      <c r="W147" s="2"/>
      <c r="X147" s="2"/>
      <c r="Y147" s="2"/>
      <c r="Z147" s="2"/>
    </row>
    <row r="148" spans="1:26" ht="16.5" customHeight="1">
      <c r="A148" s="2"/>
      <c r="B148" s="160" t="s">
        <v>1088</v>
      </c>
      <c r="C148" s="161">
        <v>7033219181</v>
      </c>
      <c r="D148" s="166">
        <v>4636454070</v>
      </c>
      <c r="E148" s="160" t="s">
        <v>304</v>
      </c>
      <c r="G148" s="111"/>
      <c r="H148" s="2"/>
      <c r="I148" s="2"/>
      <c r="J148" s="2"/>
      <c r="K148" s="2"/>
      <c r="L148" s="2"/>
      <c r="M148" s="2"/>
      <c r="N148" s="2"/>
      <c r="O148" s="2"/>
      <c r="P148" s="2"/>
      <c r="Q148" s="2"/>
      <c r="R148" s="2"/>
      <c r="S148" s="2"/>
      <c r="T148" s="2"/>
      <c r="U148" s="2"/>
      <c r="V148" s="2"/>
      <c r="W148" s="2"/>
      <c r="X148" s="2"/>
      <c r="Y148" s="2"/>
      <c r="Z148" s="2"/>
    </row>
    <row r="149" spans="1:26" ht="16.5" customHeight="1">
      <c r="A149" s="2"/>
      <c r="B149" s="162"/>
      <c r="C149" s="165" t="s">
        <v>128</v>
      </c>
      <c r="D149" s="168">
        <f>SUM(D146:D148)</f>
        <v>6145968670</v>
      </c>
      <c r="E149" s="163"/>
      <c r="G149" s="111"/>
      <c r="H149" s="2"/>
      <c r="I149" s="2"/>
      <c r="J149" s="2"/>
      <c r="K149" s="2"/>
      <c r="L149" s="2"/>
      <c r="M149" s="2"/>
      <c r="N149" s="2"/>
      <c r="O149" s="2"/>
      <c r="P149" s="2"/>
      <c r="Q149" s="2"/>
      <c r="R149" s="2"/>
      <c r="S149" s="2"/>
      <c r="T149" s="2"/>
      <c r="U149" s="2"/>
      <c r="V149" s="2"/>
      <c r="W149" s="2"/>
      <c r="X149" s="2"/>
      <c r="Y149" s="2"/>
      <c r="Z149" s="2"/>
    </row>
    <row r="150" spans="1:26" ht="16.5" customHeight="1">
      <c r="A150" s="2"/>
      <c r="G150" s="111"/>
      <c r="H150" s="2"/>
      <c r="I150" s="2"/>
      <c r="J150" s="2"/>
      <c r="K150" s="2"/>
      <c r="L150" s="2"/>
      <c r="M150" s="2"/>
      <c r="N150" s="2"/>
      <c r="O150" s="2"/>
      <c r="P150" s="2"/>
      <c r="Q150" s="2"/>
      <c r="R150" s="2"/>
      <c r="S150" s="2"/>
      <c r="T150" s="2"/>
      <c r="U150" s="2"/>
      <c r="V150" s="2"/>
      <c r="W150" s="2"/>
      <c r="X150" s="2"/>
      <c r="Y150" s="2"/>
      <c r="Z150" s="2"/>
    </row>
    <row r="151" spans="1:26" ht="16.5" customHeight="1">
      <c r="A151" s="2"/>
      <c r="B151" s="94">
        <v>45838</v>
      </c>
      <c r="C151" s="64"/>
      <c r="D151" s="64"/>
      <c r="E151" s="64"/>
      <c r="F151" s="64"/>
      <c r="G151" s="111"/>
      <c r="H151" s="2"/>
      <c r="I151" s="2"/>
      <c r="J151" s="2"/>
      <c r="K151" s="2"/>
      <c r="L151" s="2"/>
      <c r="M151" s="2"/>
      <c r="N151" s="2"/>
      <c r="O151" s="2"/>
      <c r="P151" s="2"/>
      <c r="Q151" s="2"/>
      <c r="R151" s="2"/>
      <c r="S151" s="2"/>
      <c r="T151" s="2"/>
      <c r="U151" s="2"/>
      <c r="V151" s="2"/>
      <c r="W151" s="2"/>
      <c r="X151" s="2"/>
      <c r="Y151" s="2"/>
      <c r="Z151" s="2"/>
    </row>
    <row r="152" spans="1:26" ht="29.25" customHeight="1">
      <c r="A152" s="2"/>
      <c r="B152" s="75" t="s">
        <v>156</v>
      </c>
      <c r="C152" s="75" t="s">
        <v>157</v>
      </c>
      <c r="D152" s="75" t="s">
        <v>158</v>
      </c>
      <c r="E152" s="75" t="s">
        <v>159</v>
      </c>
      <c r="F152" s="2"/>
      <c r="G152" s="111"/>
      <c r="H152" s="2"/>
      <c r="I152" s="2"/>
      <c r="J152" s="2"/>
      <c r="K152" s="2"/>
      <c r="L152" s="2"/>
      <c r="M152" s="2"/>
      <c r="N152" s="2"/>
      <c r="O152" s="2"/>
      <c r="P152" s="2"/>
      <c r="Q152" s="2"/>
      <c r="R152" s="2"/>
      <c r="S152" s="2"/>
      <c r="T152" s="2"/>
      <c r="U152" s="2"/>
      <c r="V152" s="2"/>
      <c r="W152" s="2"/>
      <c r="X152" s="2"/>
      <c r="Y152" s="2"/>
      <c r="Z152" s="2"/>
    </row>
    <row r="153" spans="1:26" ht="29.25" customHeight="1">
      <c r="A153" s="2"/>
      <c r="B153" s="160">
        <v>45835</v>
      </c>
      <c r="C153" s="161">
        <v>1020520548</v>
      </c>
      <c r="D153" s="166">
        <v>1021454394</v>
      </c>
      <c r="E153" s="160">
        <v>45941</v>
      </c>
      <c r="F153" s="2"/>
      <c r="G153" s="111"/>
      <c r="H153" s="2"/>
      <c r="I153" s="2"/>
      <c r="J153" s="2"/>
      <c r="K153" s="2"/>
      <c r="L153" s="2"/>
      <c r="M153" s="2"/>
      <c r="N153" s="2"/>
      <c r="O153" s="2"/>
      <c r="P153" s="2"/>
      <c r="Q153" s="2"/>
      <c r="R153" s="2"/>
      <c r="S153" s="2"/>
      <c r="T153" s="2"/>
      <c r="U153" s="2"/>
      <c r="V153" s="2"/>
      <c r="W153" s="2"/>
      <c r="X153" s="2"/>
      <c r="Y153" s="2"/>
      <c r="Z153" s="2"/>
    </row>
    <row r="154" spans="1:26" ht="29.25" customHeight="1" thickBot="1">
      <c r="A154" s="2"/>
      <c r="B154" s="160">
        <v>45835</v>
      </c>
      <c r="C154" s="161">
        <v>1020520548</v>
      </c>
      <c r="D154" s="166">
        <v>1021454394</v>
      </c>
      <c r="E154" s="160">
        <v>45955</v>
      </c>
      <c r="F154" s="2"/>
      <c r="G154" s="111"/>
      <c r="H154" s="2"/>
      <c r="I154" s="2"/>
      <c r="J154" s="2"/>
      <c r="K154" s="2"/>
      <c r="L154" s="2"/>
      <c r="M154" s="2"/>
      <c r="N154" s="2"/>
      <c r="O154" s="2"/>
      <c r="P154" s="2"/>
      <c r="Q154" s="2"/>
      <c r="R154" s="2"/>
      <c r="S154" s="2"/>
      <c r="T154" s="2"/>
      <c r="U154" s="2"/>
      <c r="V154" s="2"/>
      <c r="W154" s="2"/>
      <c r="X154" s="2"/>
      <c r="Y154" s="2"/>
      <c r="Z154" s="2"/>
    </row>
    <row r="155" spans="1:26" ht="16.5" customHeight="1" thickBot="1">
      <c r="A155" s="2"/>
      <c r="B155" s="95"/>
      <c r="C155" s="96" t="s">
        <v>128</v>
      </c>
      <c r="D155" s="167">
        <f>SUM(D153:D154)</f>
        <v>2042908788</v>
      </c>
      <c r="E155" s="97"/>
      <c r="F155" s="2"/>
      <c r="G155" s="111"/>
      <c r="H155" s="2"/>
      <c r="I155" s="2"/>
      <c r="J155" s="2"/>
      <c r="K155" s="2"/>
      <c r="L155" s="2"/>
      <c r="M155" s="2"/>
      <c r="N155" s="2"/>
      <c r="O155" s="2"/>
      <c r="P155" s="2"/>
      <c r="Q155" s="2"/>
      <c r="R155" s="2"/>
      <c r="S155" s="2"/>
      <c r="T155" s="2"/>
      <c r="U155" s="2"/>
      <c r="V155" s="2"/>
      <c r="W155" s="2"/>
      <c r="X155" s="2"/>
      <c r="Y155" s="2"/>
      <c r="Z155" s="2"/>
    </row>
    <row r="156" spans="1:26" ht="16.5" customHeight="1">
      <c r="A156" s="2"/>
      <c r="B156" s="94"/>
      <c r="C156" s="2"/>
      <c r="D156" s="2"/>
      <c r="E156" s="2"/>
      <c r="F156" s="2"/>
      <c r="G156" s="111"/>
      <c r="H156" s="2"/>
      <c r="I156" s="2"/>
      <c r="J156" s="2"/>
      <c r="K156" s="2"/>
      <c r="L156" s="2"/>
      <c r="M156" s="2"/>
      <c r="N156" s="2"/>
      <c r="O156" s="2"/>
      <c r="P156" s="2"/>
      <c r="Q156" s="2"/>
      <c r="R156" s="2"/>
      <c r="S156" s="2"/>
      <c r="T156" s="2"/>
      <c r="U156" s="2"/>
      <c r="V156" s="2"/>
      <c r="W156" s="2"/>
      <c r="X156" s="2"/>
      <c r="Y156" s="2"/>
      <c r="Z156" s="2"/>
    </row>
    <row r="157" spans="1:26" ht="16.5" customHeight="1">
      <c r="A157" s="2"/>
      <c r="B157" s="2"/>
      <c r="C157" s="2"/>
      <c r="D157" s="5"/>
      <c r="E157" s="2"/>
      <c r="F157" s="2"/>
      <c r="G157" s="111"/>
      <c r="H157" s="2"/>
      <c r="I157" s="2"/>
      <c r="J157" s="2"/>
      <c r="K157" s="2"/>
      <c r="L157" s="2"/>
      <c r="M157" s="2"/>
      <c r="N157" s="2"/>
      <c r="O157" s="2"/>
      <c r="P157" s="2"/>
      <c r="Q157" s="2"/>
      <c r="R157" s="2"/>
      <c r="S157" s="2"/>
      <c r="T157" s="2"/>
      <c r="U157" s="2"/>
      <c r="V157" s="2"/>
      <c r="W157" s="2"/>
      <c r="X157" s="2"/>
      <c r="Y157" s="2"/>
      <c r="Z157" s="2"/>
    </row>
    <row r="158" spans="1:26" ht="16.5" customHeight="1">
      <c r="A158" s="2"/>
      <c r="B158" s="2"/>
      <c r="C158" s="2"/>
      <c r="D158" s="5"/>
      <c r="E158" s="2"/>
      <c r="F158" s="2"/>
      <c r="G158" s="111"/>
      <c r="H158" s="2"/>
      <c r="I158" s="2"/>
      <c r="J158" s="2"/>
      <c r="K158" s="2"/>
      <c r="L158" s="2"/>
      <c r="M158" s="2"/>
      <c r="N158" s="2"/>
      <c r="O158" s="2"/>
      <c r="P158" s="2"/>
      <c r="Q158" s="2"/>
      <c r="R158" s="2"/>
      <c r="S158" s="2"/>
      <c r="T158" s="2"/>
      <c r="U158" s="2"/>
      <c r="V158" s="2"/>
      <c r="W158" s="2"/>
      <c r="X158" s="2"/>
      <c r="Y158" s="2"/>
      <c r="Z158" s="2"/>
    </row>
    <row r="159" spans="1:26" ht="16.5" customHeight="1" thickBot="1">
      <c r="A159" s="1"/>
      <c r="B159" s="193" t="s">
        <v>160</v>
      </c>
      <c r="C159" s="194"/>
      <c r="D159" s="194"/>
      <c r="E159" s="194"/>
      <c r="F159" s="194"/>
      <c r="G159" s="194"/>
      <c r="H159" s="194"/>
      <c r="I159" s="194"/>
      <c r="J159" s="194"/>
      <c r="K159" s="194"/>
      <c r="L159" s="194"/>
      <c r="M159" s="194"/>
      <c r="N159" s="194"/>
      <c r="O159" s="195"/>
      <c r="P159" s="2"/>
      <c r="Q159" s="2"/>
      <c r="R159" s="2"/>
      <c r="S159" s="2"/>
      <c r="T159" s="2"/>
      <c r="U159" s="2"/>
      <c r="V159" s="2"/>
      <c r="W159" s="2"/>
      <c r="X159" s="2"/>
      <c r="Y159" s="2"/>
      <c r="Z159" s="2"/>
    </row>
    <row r="160" spans="1:26" ht="16.5" customHeight="1">
      <c r="A160" s="2"/>
      <c r="B160" s="196" t="s">
        <v>0</v>
      </c>
      <c r="C160" s="197"/>
      <c r="D160" s="197"/>
      <c r="E160" s="197"/>
      <c r="F160" s="197"/>
      <c r="G160" s="197"/>
      <c r="H160" s="197"/>
      <c r="I160" s="197"/>
      <c r="J160" s="197"/>
      <c r="K160" s="197"/>
      <c r="L160" s="197"/>
      <c r="M160" s="197"/>
      <c r="N160" s="197"/>
      <c r="O160" s="198"/>
      <c r="P160" s="2"/>
      <c r="Q160" s="2"/>
      <c r="R160" s="2"/>
      <c r="S160" s="2"/>
      <c r="T160" s="2"/>
      <c r="U160" s="2"/>
      <c r="V160" s="2"/>
      <c r="W160" s="2"/>
      <c r="X160" s="2"/>
      <c r="Y160" s="2"/>
      <c r="Z160" s="2"/>
    </row>
    <row r="161" spans="1:26" ht="16.5" customHeight="1">
      <c r="A161" s="2"/>
      <c r="B161" s="199" t="s">
        <v>161</v>
      </c>
      <c r="C161" s="200"/>
      <c r="D161" s="200"/>
      <c r="E161" s="200"/>
      <c r="F161" s="200"/>
      <c r="G161" s="200"/>
      <c r="H161" s="200"/>
      <c r="I161" s="200"/>
      <c r="J161" s="200"/>
      <c r="K161" s="200"/>
      <c r="L161" s="200"/>
      <c r="M161" s="200"/>
      <c r="N161" s="200"/>
      <c r="O161" s="201"/>
      <c r="P161" s="2"/>
      <c r="Q161" s="2"/>
      <c r="R161" s="2"/>
      <c r="S161" s="2"/>
      <c r="T161" s="2"/>
      <c r="U161" s="2"/>
      <c r="V161" s="2"/>
      <c r="W161" s="2"/>
      <c r="X161" s="2"/>
      <c r="Y161" s="2"/>
      <c r="Z161" s="2"/>
    </row>
    <row r="162" spans="1:26" ht="16.5" customHeight="1">
      <c r="A162" s="2"/>
      <c r="B162" s="202">
        <f>+EAN!C7</f>
        <v>46203</v>
      </c>
      <c r="C162" s="203"/>
      <c r="D162" s="203"/>
      <c r="E162" s="203"/>
      <c r="F162" s="203"/>
      <c r="G162" s="203"/>
      <c r="H162" s="203"/>
      <c r="I162" s="203"/>
      <c r="J162" s="203"/>
      <c r="K162" s="203"/>
      <c r="L162" s="203"/>
      <c r="M162" s="203"/>
      <c r="N162" s="203"/>
      <c r="O162" s="204"/>
      <c r="P162" s="2"/>
      <c r="Q162" s="2"/>
      <c r="R162" s="2"/>
      <c r="S162" s="2"/>
      <c r="T162" s="2"/>
      <c r="U162" s="2"/>
      <c r="V162" s="2"/>
      <c r="W162" s="2"/>
      <c r="X162" s="2"/>
      <c r="Y162" s="2"/>
      <c r="Z162" s="2"/>
    </row>
    <row r="163" spans="1:26" ht="16.5" customHeight="1">
      <c r="A163" s="2"/>
      <c r="B163" s="199" t="s">
        <v>162</v>
      </c>
      <c r="C163" s="200"/>
      <c r="D163" s="200"/>
      <c r="E163" s="200"/>
      <c r="F163" s="200"/>
      <c r="G163" s="200"/>
      <c r="H163" s="200"/>
      <c r="I163" s="200"/>
      <c r="J163" s="200"/>
      <c r="K163" s="200"/>
      <c r="L163" s="200"/>
      <c r="M163" s="200"/>
      <c r="N163" s="200"/>
      <c r="O163" s="201"/>
      <c r="P163" s="2"/>
      <c r="Q163" s="2"/>
      <c r="R163" s="2"/>
      <c r="S163" s="2"/>
      <c r="T163" s="2"/>
      <c r="U163" s="2"/>
      <c r="V163" s="2"/>
      <c r="W163" s="2"/>
      <c r="X163" s="2"/>
      <c r="Y163" s="2"/>
      <c r="Z163" s="2"/>
    </row>
    <row r="164" spans="1:26" ht="16.5" customHeight="1">
      <c r="A164" s="2"/>
      <c r="B164" s="208" t="s">
        <v>1086</v>
      </c>
      <c r="C164" s="209"/>
      <c r="D164" s="209"/>
      <c r="E164" s="209"/>
      <c r="F164" s="209"/>
      <c r="G164" s="209"/>
      <c r="H164" s="209"/>
      <c r="I164" s="209"/>
      <c r="J164" s="209"/>
      <c r="K164" s="209"/>
      <c r="L164" s="209"/>
      <c r="M164" s="209"/>
      <c r="N164" s="209"/>
      <c r="O164" s="210"/>
      <c r="P164" s="2"/>
      <c r="Q164" s="2"/>
      <c r="R164" s="2"/>
      <c r="S164" s="2"/>
      <c r="T164" s="2"/>
      <c r="U164" s="2"/>
      <c r="V164" s="2"/>
      <c r="W164" s="2"/>
      <c r="X164" s="2"/>
      <c r="Y164" s="2"/>
      <c r="Z164" s="2"/>
    </row>
    <row r="165" spans="1:26" ht="16.5" customHeight="1">
      <c r="A165" s="2"/>
      <c r="B165" s="115"/>
      <c r="C165" s="116"/>
      <c r="D165" s="116"/>
      <c r="E165" s="116"/>
      <c r="F165" s="116"/>
      <c r="G165" s="116"/>
      <c r="H165" s="116"/>
      <c r="I165" s="116"/>
      <c r="J165" s="116"/>
      <c r="K165" s="116"/>
      <c r="L165" s="116"/>
      <c r="M165" s="116"/>
      <c r="N165" s="116"/>
      <c r="O165" s="117"/>
      <c r="P165" s="2"/>
      <c r="Q165" s="2"/>
      <c r="R165" s="2"/>
      <c r="S165" s="2"/>
      <c r="T165" s="2"/>
      <c r="U165" s="2"/>
      <c r="V165" s="2"/>
      <c r="W165" s="2"/>
      <c r="X165" s="2"/>
      <c r="Y165" s="2"/>
      <c r="Z165" s="2"/>
    </row>
    <row r="166" spans="1:26" ht="16.5" customHeight="1">
      <c r="A166" s="98"/>
      <c r="B166" s="99" t="s">
        <v>163</v>
      </c>
      <c r="C166" s="99" t="s">
        <v>65</v>
      </c>
      <c r="D166" s="99" t="s">
        <v>66</v>
      </c>
      <c r="E166" s="99" t="s">
        <v>164</v>
      </c>
      <c r="F166" s="99" t="s">
        <v>165</v>
      </c>
      <c r="G166" s="113" t="s">
        <v>166</v>
      </c>
      <c r="H166" s="99" t="s">
        <v>167</v>
      </c>
      <c r="I166" s="99" t="s">
        <v>168</v>
      </c>
      <c r="J166" s="99" t="s">
        <v>169</v>
      </c>
      <c r="K166" s="99" t="s">
        <v>170</v>
      </c>
      <c r="L166" s="99" t="s">
        <v>171</v>
      </c>
      <c r="M166" s="99" t="s">
        <v>172</v>
      </c>
      <c r="N166" s="100" t="s">
        <v>173</v>
      </c>
      <c r="O166" s="99" t="s">
        <v>174</v>
      </c>
      <c r="P166" s="98"/>
      <c r="Q166" s="2"/>
      <c r="R166" s="2"/>
      <c r="S166" s="2"/>
      <c r="T166" s="2"/>
      <c r="U166" s="2"/>
      <c r="V166" s="2"/>
      <c r="W166" s="2"/>
      <c r="X166" s="2"/>
      <c r="Y166" s="2"/>
      <c r="Z166" s="2"/>
    </row>
    <row r="167" spans="1:26" ht="25.5" customHeight="1">
      <c r="A167" s="98"/>
      <c r="B167" s="122" t="s">
        <v>175</v>
      </c>
      <c r="C167" t="s">
        <v>70</v>
      </c>
      <c r="D167" s="123"/>
      <c r="E167" t="s">
        <v>176</v>
      </c>
      <c r="F167" t="s">
        <v>183</v>
      </c>
      <c r="G167" t="s">
        <v>707</v>
      </c>
      <c r="H167" t="s">
        <v>177</v>
      </c>
      <c r="I167" t="s">
        <v>178</v>
      </c>
      <c r="J167" s="109">
        <v>8608832880</v>
      </c>
      <c r="K167" s="109">
        <v>6000000000</v>
      </c>
      <c r="L167" s="109">
        <v>6126840667.6800003</v>
      </c>
      <c r="M167" s="110">
        <v>8608832880</v>
      </c>
      <c r="N167" s="110" t="s">
        <v>531</v>
      </c>
      <c r="O167" s="124" t="s">
        <v>7</v>
      </c>
      <c r="P167" s="98"/>
      <c r="Q167" s="2"/>
      <c r="R167" s="2"/>
      <c r="S167" s="2"/>
      <c r="T167" s="2"/>
      <c r="U167" s="2"/>
      <c r="V167" s="2"/>
      <c r="W167" s="2"/>
      <c r="X167" s="2"/>
      <c r="Y167" s="2"/>
      <c r="Z167" s="2"/>
    </row>
    <row r="168" spans="1:26" ht="25.5" customHeight="1">
      <c r="A168" s="98"/>
      <c r="B168" s="125" t="s">
        <v>175</v>
      </c>
      <c r="C168" t="s">
        <v>70</v>
      </c>
      <c r="D168" s="118"/>
      <c r="E168" t="s">
        <v>176</v>
      </c>
      <c r="F168" t="s">
        <v>183</v>
      </c>
      <c r="G168" t="s">
        <v>708</v>
      </c>
      <c r="H168" t="s">
        <v>179</v>
      </c>
      <c r="I168" t="s">
        <v>178</v>
      </c>
      <c r="J168" s="109">
        <v>21783616440</v>
      </c>
      <c r="K168" s="109">
        <v>14000000000</v>
      </c>
      <c r="L168" s="109">
        <v>14302729323.5</v>
      </c>
      <c r="M168" s="110">
        <v>21783616440</v>
      </c>
      <c r="N168" s="110" t="s">
        <v>532</v>
      </c>
      <c r="O168" s="124" t="s">
        <v>7</v>
      </c>
      <c r="P168" s="98"/>
      <c r="Q168" s="2"/>
      <c r="R168" s="2"/>
      <c r="S168" s="2"/>
      <c r="T168" s="2"/>
      <c r="U168" s="2"/>
      <c r="V168" s="2"/>
      <c r="W168" s="2"/>
      <c r="X168" s="2"/>
      <c r="Y168" s="2"/>
      <c r="Z168" s="2"/>
    </row>
    <row r="169" spans="1:26" ht="25.5" customHeight="1">
      <c r="A169" s="98"/>
      <c r="B169" s="125" t="s">
        <v>175</v>
      </c>
      <c r="C169" t="s">
        <v>70</v>
      </c>
      <c r="D169" s="118"/>
      <c r="E169" t="s">
        <v>176</v>
      </c>
      <c r="F169" t="s">
        <v>183</v>
      </c>
      <c r="G169" t="s">
        <v>709</v>
      </c>
      <c r="H169" t="s">
        <v>180</v>
      </c>
      <c r="I169" t="s">
        <v>178</v>
      </c>
      <c r="J169" s="109">
        <v>380135274</v>
      </c>
      <c r="K169" s="109">
        <v>267938700</v>
      </c>
      <c r="L169" s="109">
        <v>267848269.22999999</v>
      </c>
      <c r="M169" s="110">
        <v>380135274</v>
      </c>
      <c r="N169" s="110" t="s">
        <v>534</v>
      </c>
      <c r="O169" s="124" t="s">
        <v>7</v>
      </c>
      <c r="P169" s="98"/>
      <c r="Q169" s="2"/>
      <c r="R169" s="2"/>
      <c r="S169" s="2"/>
      <c r="T169" s="2"/>
      <c r="U169" s="2"/>
      <c r="V169" s="2"/>
      <c r="W169" s="2"/>
      <c r="X169" s="2"/>
      <c r="Y169" s="2"/>
      <c r="Z169" s="2"/>
    </row>
    <row r="170" spans="1:26" ht="25.5" customHeight="1">
      <c r="A170" s="98"/>
      <c r="B170" s="125" t="s">
        <v>175</v>
      </c>
      <c r="C170" t="s">
        <v>70</v>
      </c>
      <c r="D170" s="118"/>
      <c r="E170" t="s">
        <v>176</v>
      </c>
      <c r="F170" t="s">
        <v>183</v>
      </c>
      <c r="G170" t="s">
        <v>710</v>
      </c>
      <c r="H170" t="s">
        <v>180</v>
      </c>
      <c r="I170" t="s">
        <v>178</v>
      </c>
      <c r="J170" s="109">
        <v>380135274</v>
      </c>
      <c r="K170" s="109">
        <v>267938700</v>
      </c>
      <c r="L170" s="109">
        <v>267848269.22999999</v>
      </c>
      <c r="M170" s="110">
        <v>380135274</v>
      </c>
      <c r="N170" s="110" t="s">
        <v>534</v>
      </c>
      <c r="O170" s="124" t="s">
        <v>7</v>
      </c>
      <c r="P170" s="98"/>
      <c r="Q170" s="2"/>
      <c r="R170" s="2"/>
      <c r="S170" s="2"/>
      <c r="T170" s="2"/>
      <c r="U170" s="2"/>
      <c r="V170" s="2"/>
      <c r="W170" s="2"/>
      <c r="X170" s="2"/>
      <c r="Y170" s="2"/>
      <c r="Z170" s="2"/>
    </row>
    <row r="171" spans="1:26" ht="25.5" customHeight="1">
      <c r="A171" s="98"/>
      <c r="B171" s="125" t="s">
        <v>175</v>
      </c>
      <c r="C171" t="s">
        <v>70</v>
      </c>
      <c r="D171" s="118"/>
      <c r="E171" t="s">
        <v>176</v>
      </c>
      <c r="F171" t="s">
        <v>183</v>
      </c>
      <c r="G171" t="s">
        <v>711</v>
      </c>
      <c r="H171" t="s">
        <v>180</v>
      </c>
      <c r="I171" t="s">
        <v>178</v>
      </c>
      <c r="J171" s="109">
        <v>380135274</v>
      </c>
      <c r="K171" s="109">
        <v>267938700</v>
      </c>
      <c r="L171" s="109">
        <v>267848269.22999999</v>
      </c>
      <c r="M171" s="110">
        <v>380135274</v>
      </c>
      <c r="N171" s="110" t="s">
        <v>534</v>
      </c>
      <c r="O171" s="124" t="s">
        <v>7</v>
      </c>
      <c r="P171" s="98"/>
      <c r="Q171" s="2"/>
      <c r="R171" s="2"/>
      <c r="S171" s="2"/>
      <c r="T171" s="2"/>
      <c r="U171" s="2"/>
      <c r="V171" s="2"/>
      <c r="W171" s="2"/>
      <c r="X171" s="2"/>
      <c r="Y171" s="2"/>
      <c r="Z171" s="2"/>
    </row>
    <row r="172" spans="1:26" ht="25.5" customHeight="1">
      <c r="A172" s="98"/>
      <c r="B172" s="125" t="s">
        <v>175</v>
      </c>
      <c r="C172" t="s">
        <v>70</v>
      </c>
      <c r="D172" s="118"/>
      <c r="E172" t="s">
        <v>176</v>
      </c>
      <c r="F172" t="s">
        <v>183</v>
      </c>
      <c r="G172" t="s">
        <v>712</v>
      </c>
      <c r="H172" t="s">
        <v>180</v>
      </c>
      <c r="I172" t="s">
        <v>178</v>
      </c>
      <c r="J172" s="109">
        <v>380135274</v>
      </c>
      <c r="K172" s="109">
        <v>267938700</v>
      </c>
      <c r="L172" s="109">
        <v>267848269.22999999</v>
      </c>
      <c r="M172" s="110">
        <v>380135274</v>
      </c>
      <c r="N172" s="110" t="s">
        <v>534</v>
      </c>
      <c r="O172" s="124" t="s">
        <v>7</v>
      </c>
      <c r="P172" s="98"/>
      <c r="Q172" s="2"/>
      <c r="R172" s="2"/>
      <c r="S172" s="2"/>
      <c r="T172" s="2"/>
      <c r="U172" s="2"/>
      <c r="V172" s="2"/>
      <c r="W172" s="2"/>
      <c r="X172" s="2"/>
      <c r="Y172" s="2"/>
      <c r="Z172" s="2"/>
    </row>
    <row r="173" spans="1:26" ht="25.5" customHeight="1">
      <c r="A173" s="98"/>
      <c r="B173" s="125" t="s">
        <v>175</v>
      </c>
      <c r="C173" t="s">
        <v>70</v>
      </c>
      <c r="E173" t="s">
        <v>176</v>
      </c>
      <c r="F173" t="s">
        <v>183</v>
      </c>
      <c r="G173" t="s">
        <v>713</v>
      </c>
      <c r="H173" t="s">
        <v>714</v>
      </c>
      <c r="I173" t="s">
        <v>178</v>
      </c>
      <c r="J173" s="109">
        <v>607354103</v>
      </c>
      <c r="K173" s="109">
        <v>500462311</v>
      </c>
      <c r="L173" s="109">
        <v>501036126.22000003</v>
      </c>
      <c r="M173" s="110">
        <v>607354103</v>
      </c>
      <c r="N173" s="110" t="s">
        <v>1072</v>
      </c>
      <c r="O173" s="124" t="s">
        <v>7</v>
      </c>
      <c r="P173" s="98"/>
      <c r="Q173" s="2"/>
      <c r="R173" s="2"/>
      <c r="S173" s="2"/>
      <c r="T173" s="2"/>
      <c r="U173" s="2"/>
      <c r="V173" s="2"/>
      <c r="W173" s="2"/>
      <c r="X173" s="2"/>
      <c r="Y173" s="2"/>
      <c r="Z173" s="2"/>
    </row>
    <row r="174" spans="1:26" ht="25.5" customHeight="1">
      <c r="A174" s="98"/>
      <c r="B174" s="125" t="s">
        <v>224</v>
      </c>
      <c r="C174" t="s">
        <v>704</v>
      </c>
      <c r="E174" t="s">
        <v>182</v>
      </c>
      <c r="F174" t="s">
        <v>183</v>
      </c>
      <c r="G174" t="s">
        <v>715</v>
      </c>
      <c r="H174" t="s">
        <v>716</v>
      </c>
      <c r="I174" t="s">
        <v>178</v>
      </c>
      <c r="J174" s="109">
        <v>737500000</v>
      </c>
      <c r="K174" s="109">
        <v>500910960</v>
      </c>
      <c r="L174" s="109">
        <v>504235469.25</v>
      </c>
      <c r="M174" s="110">
        <v>737500000</v>
      </c>
      <c r="N174" s="110" t="s">
        <v>536</v>
      </c>
      <c r="O174" s="124" t="s">
        <v>7</v>
      </c>
      <c r="P174" s="98"/>
      <c r="Q174" s="2"/>
      <c r="R174" s="2"/>
      <c r="S174" s="2"/>
      <c r="T174" s="2"/>
      <c r="U174" s="2"/>
      <c r="V174" s="2"/>
      <c r="W174" s="2"/>
      <c r="X174" s="2"/>
      <c r="Y174" s="2"/>
      <c r="Z174" s="2"/>
    </row>
    <row r="175" spans="1:26" ht="25.5" customHeight="1">
      <c r="A175" s="98"/>
      <c r="B175" s="125" t="s">
        <v>181</v>
      </c>
      <c r="C175" t="s">
        <v>73</v>
      </c>
      <c r="D175" s="118"/>
      <c r="E175" t="s">
        <v>182</v>
      </c>
      <c r="F175" t="s">
        <v>183</v>
      </c>
      <c r="G175" t="s">
        <v>717</v>
      </c>
      <c r="H175" t="s">
        <v>323</v>
      </c>
      <c r="I175" t="s">
        <v>178</v>
      </c>
      <c r="J175" s="109">
        <v>5748602741</v>
      </c>
      <c r="K175" s="109">
        <v>5027688697</v>
      </c>
      <c r="L175" s="109">
        <v>5061241399.9399996</v>
      </c>
      <c r="M175" s="110">
        <v>5748602741</v>
      </c>
      <c r="N175" s="110" t="s">
        <v>1073</v>
      </c>
      <c r="O175" s="124" t="s">
        <v>7</v>
      </c>
      <c r="P175" s="98"/>
      <c r="Q175" s="2"/>
      <c r="R175" s="2"/>
      <c r="S175" s="2"/>
      <c r="T175" s="2"/>
      <c r="U175" s="2"/>
      <c r="V175" s="2"/>
      <c r="W175" s="2"/>
      <c r="X175" s="2"/>
      <c r="Y175" s="2"/>
      <c r="Z175" s="2"/>
    </row>
    <row r="176" spans="1:26" ht="25.5" customHeight="1">
      <c r="A176" s="98"/>
      <c r="B176" s="125" t="s">
        <v>181</v>
      </c>
      <c r="C176" t="s">
        <v>73</v>
      </c>
      <c r="D176" s="118"/>
      <c r="E176" t="s">
        <v>182</v>
      </c>
      <c r="F176" t="s">
        <v>183</v>
      </c>
      <c r="G176" t="s">
        <v>718</v>
      </c>
      <c r="H176" t="s">
        <v>323</v>
      </c>
      <c r="I176" t="s">
        <v>178</v>
      </c>
      <c r="J176" s="109">
        <v>5748602741</v>
      </c>
      <c r="K176" s="109">
        <v>5027688697</v>
      </c>
      <c r="L176" s="109">
        <v>5061241399.9399996</v>
      </c>
      <c r="M176" s="110">
        <v>5748602741</v>
      </c>
      <c r="N176" s="110" t="s">
        <v>1073</v>
      </c>
      <c r="O176" s="124" t="s">
        <v>7</v>
      </c>
      <c r="P176" s="98"/>
      <c r="Q176" s="2"/>
      <c r="R176" s="2"/>
      <c r="S176" s="2"/>
      <c r="T176" s="2"/>
      <c r="U176" s="2"/>
      <c r="V176" s="2"/>
      <c r="W176" s="2"/>
      <c r="X176" s="2"/>
      <c r="Y176" s="2"/>
      <c r="Z176" s="2"/>
    </row>
    <row r="177" spans="1:26" ht="25.5" customHeight="1">
      <c r="A177" s="98"/>
      <c r="B177" s="125" t="s">
        <v>181</v>
      </c>
      <c r="C177" t="s">
        <v>73</v>
      </c>
      <c r="D177" s="118"/>
      <c r="E177" t="s">
        <v>182</v>
      </c>
      <c r="F177" t="s">
        <v>183</v>
      </c>
      <c r="G177" t="s">
        <v>719</v>
      </c>
      <c r="H177" t="s">
        <v>323</v>
      </c>
      <c r="I177" t="s">
        <v>178</v>
      </c>
      <c r="J177" s="109">
        <v>5748602741</v>
      </c>
      <c r="K177" s="109">
        <v>5027688697</v>
      </c>
      <c r="L177" s="109">
        <v>5061241399.9399996</v>
      </c>
      <c r="M177" s="110">
        <v>5748602741</v>
      </c>
      <c r="N177" s="110" t="s">
        <v>1073</v>
      </c>
      <c r="O177" s="124" t="s">
        <v>7</v>
      </c>
      <c r="P177" s="98"/>
      <c r="Q177" s="2"/>
      <c r="R177" s="2"/>
      <c r="S177" s="2"/>
      <c r="T177" s="2"/>
      <c r="U177" s="2"/>
      <c r="V177" s="2"/>
      <c r="W177" s="2"/>
      <c r="X177" s="2"/>
      <c r="Y177" s="2"/>
      <c r="Z177" s="2"/>
    </row>
    <row r="178" spans="1:26" ht="25.5" customHeight="1">
      <c r="A178" s="98"/>
      <c r="B178" s="125" t="s">
        <v>181</v>
      </c>
      <c r="C178" t="s">
        <v>73</v>
      </c>
      <c r="D178" s="118"/>
      <c r="E178" t="s">
        <v>182</v>
      </c>
      <c r="F178" t="s">
        <v>183</v>
      </c>
      <c r="G178" t="s">
        <v>720</v>
      </c>
      <c r="H178" t="s">
        <v>260</v>
      </c>
      <c r="I178" t="s">
        <v>178</v>
      </c>
      <c r="J178" s="109">
        <v>5490000002</v>
      </c>
      <c r="K178" s="109">
        <v>5027380608</v>
      </c>
      <c r="L178" s="109">
        <v>5060475199.8900003</v>
      </c>
      <c r="M178" s="110">
        <v>5490000002</v>
      </c>
      <c r="N178" s="110" t="s">
        <v>652</v>
      </c>
      <c r="O178" s="124" t="s">
        <v>7</v>
      </c>
      <c r="P178" s="98"/>
      <c r="Q178" s="2"/>
      <c r="R178" s="2"/>
      <c r="S178" s="2"/>
      <c r="T178" s="2"/>
      <c r="U178" s="2"/>
      <c r="V178" s="2"/>
      <c r="W178" s="2"/>
      <c r="X178" s="2"/>
      <c r="Y178" s="2"/>
      <c r="Z178" s="2"/>
    </row>
    <row r="179" spans="1:26" ht="25.5" customHeight="1">
      <c r="A179" s="98"/>
      <c r="B179" s="125" t="s">
        <v>181</v>
      </c>
      <c r="C179" t="s">
        <v>73</v>
      </c>
      <c r="D179" s="118"/>
      <c r="E179" t="s">
        <v>182</v>
      </c>
      <c r="F179" t="s">
        <v>183</v>
      </c>
      <c r="G179" t="s">
        <v>721</v>
      </c>
      <c r="H179" t="s">
        <v>260</v>
      </c>
      <c r="I179" t="s">
        <v>178</v>
      </c>
      <c r="J179" s="109">
        <v>5490000002</v>
      </c>
      <c r="K179" s="109">
        <v>5027380608</v>
      </c>
      <c r="L179" s="109">
        <v>5060475199.8900003</v>
      </c>
      <c r="M179" s="110">
        <v>5490000002</v>
      </c>
      <c r="N179" s="110" t="s">
        <v>652</v>
      </c>
      <c r="O179" s="124" t="s">
        <v>7</v>
      </c>
      <c r="P179" s="98"/>
      <c r="Q179" s="2"/>
      <c r="R179" s="2"/>
      <c r="S179" s="2"/>
      <c r="T179" s="2"/>
      <c r="U179" s="2"/>
      <c r="V179" s="2"/>
      <c r="W179" s="2"/>
      <c r="X179" s="2"/>
      <c r="Y179" s="2"/>
      <c r="Z179" s="2"/>
    </row>
    <row r="180" spans="1:26" ht="25.5" customHeight="1">
      <c r="A180" s="98"/>
      <c r="B180" s="125" t="s">
        <v>181</v>
      </c>
      <c r="C180" t="s">
        <v>73</v>
      </c>
      <c r="D180" s="118"/>
      <c r="E180" t="s">
        <v>182</v>
      </c>
      <c r="F180" t="s">
        <v>183</v>
      </c>
      <c r="G180" t="s">
        <v>722</v>
      </c>
      <c r="H180" t="s">
        <v>260</v>
      </c>
      <c r="I180" t="s">
        <v>178</v>
      </c>
      <c r="J180" s="109">
        <v>5490000002</v>
      </c>
      <c r="K180" s="109">
        <v>5027380608</v>
      </c>
      <c r="L180" s="109">
        <v>5060475199.8900003</v>
      </c>
      <c r="M180" s="110">
        <v>5490000002</v>
      </c>
      <c r="N180" s="110" t="s">
        <v>652</v>
      </c>
      <c r="O180" s="124" t="s">
        <v>7</v>
      </c>
      <c r="P180" s="98"/>
      <c r="Q180" s="2"/>
      <c r="R180" s="2"/>
      <c r="S180" s="2"/>
      <c r="T180" s="2"/>
      <c r="U180" s="2"/>
      <c r="V180" s="2"/>
      <c r="W180" s="2"/>
      <c r="X180" s="2"/>
      <c r="Y180" s="2"/>
      <c r="Z180" s="2"/>
    </row>
    <row r="181" spans="1:26" ht="25.5" customHeight="1">
      <c r="A181" s="98"/>
      <c r="B181" s="125" t="s">
        <v>175</v>
      </c>
      <c r="C181" t="s">
        <v>75</v>
      </c>
      <c r="D181" s="118"/>
      <c r="E181" t="s">
        <v>182</v>
      </c>
      <c r="F181" t="s">
        <v>183</v>
      </c>
      <c r="G181" t="s">
        <v>723</v>
      </c>
      <c r="H181" t="s">
        <v>184</v>
      </c>
      <c r="I181" t="s">
        <v>178</v>
      </c>
      <c r="J181" s="109">
        <v>3021323041</v>
      </c>
      <c r="K181" s="109">
        <v>2141846105</v>
      </c>
      <c r="L181" s="109">
        <v>2162504818.25</v>
      </c>
      <c r="M181" s="110">
        <v>3021323041</v>
      </c>
      <c r="N181" s="110" t="s">
        <v>553</v>
      </c>
      <c r="O181" s="124" t="s">
        <v>7</v>
      </c>
      <c r="P181" s="98"/>
      <c r="Q181" s="2"/>
      <c r="R181" s="2"/>
      <c r="S181" s="2"/>
      <c r="T181" s="2"/>
      <c r="U181" s="2"/>
      <c r="V181" s="2"/>
      <c r="W181" s="2"/>
      <c r="X181" s="2"/>
      <c r="Y181" s="2"/>
      <c r="Z181" s="2"/>
    </row>
    <row r="182" spans="1:26" ht="25.5" customHeight="1">
      <c r="A182" s="98"/>
      <c r="B182" s="125" t="s">
        <v>175</v>
      </c>
      <c r="C182" t="s">
        <v>75</v>
      </c>
      <c r="D182" s="118"/>
      <c r="E182" t="s">
        <v>182</v>
      </c>
      <c r="F182" t="s">
        <v>183</v>
      </c>
      <c r="G182" t="s">
        <v>724</v>
      </c>
      <c r="H182" t="s">
        <v>185</v>
      </c>
      <c r="I182" t="s">
        <v>178</v>
      </c>
      <c r="J182" s="109">
        <v>6592880</v>
      </c>
      <c r="K182" s="109">
        <v>4019946</v>
      </c>
      <c r="L182" s="109">
        <v>4056586.2400000002</v>
      </c>
      <c r="M182" s="110">
        <v>6592880</v>
      </c>
      <c r="N182" s="110" t="s">
        <v>554</v>
      </c>
      <c r="O182" s="124" t="s">
        <v>7</v>
      </c>
      <c r="P182" s="98"/>
      <c r="Q182" s="2"/>
      <c r="R182" s="2"/>
      <c r="S182" s="2"/>
      <c r="T182" s="2"/>
      <c r="U182" s="2"/>
      <c r="V182" s="2"/>
      <c r="W182" s="2"/>
      <c r="X182" s="2"/>
      <c r="Y182" s="2"/>
      <c r="Z182" s="2"/>
    </row>
    <row r="183" spans="1:26" ht="25.5" customHeight="1">
      <c r="A183" s="98"/>
      <c r="B183" s="125" t="s">
        <v>175</v>
      </c>
      <c r="C183" t="s">
        <v>75</v>
      </c>
      <c r="D183" s="118"/>
      <c r="E183" t="s">
        <v>182</v>
      </c>
      <c r="F183" t="s">
        <v>183</v>
      </c>
      <c r="G183" t="s">
        <v>725</v>
      </c>
      <c r="H183" t="s">
        <v>186</v>
      </c>
      <c r="I183" t="s">
        <v>178</v>
      </c>
      <c r="J183" s="109">
        <v>3505212263</v>
      </c>
      <c r="K183" s="109">
        <v>2253279287</v>
      </c>
      <c r="L183" s="109">
        <v>2278323931.2600002</v>
      </c>
      <c r="M183" s="110">
        <v>3505212263</v>
      </c>
      <c r="N183" s="110" t="s">
        <v>555</v>
      </c>
      <c r="O183" s="124" t="s">
        <v>7</v>
      </c>
      <c r="P183" s="98"/>
      <c r="Q183" s="2"/>
      <c r="R183" s="2"/>
      <c r="S183" s="2"/>
      <c r="T183" s="2"/>
      <c r="U183" s="2"/>
      <c r="V183" s="2"/>
      <c r="W183" s="2"/>
      <c r="X183" s="2"/>
      <c r="Y183" s="2"/>
      <c r="Z183" s="2"/>
    </row>
    <row r="184" spans="1:26" ht="25.5" customHeight="1">
      <c r="A184" s="98"/>
      <c r="B184" s="125" t="s">
        <v>175</v>
      </c>
      <c r="C184" t="s">
        <v>75</v>
      </c>
      <c r="D184" s="118"/>
      <c r="E184" t="s">
        <v>182</v>
      </c>
      <c r="F184" t="s">
        <v>183</v>
      </c>
      <c r="G184" t="s">
        <v>726</v>
      </c>
      <c r="H184" t="s">
        <v>187</v>
      </c>
      <c r="I184" t="s">
        <v>178</v>
      </c>
      <c r="J184" s="109">
        <v>2900055008</v>
      </c>
      <c r="K184" s="109">
        <v>1937994960</v>
      </c>
      <c r="L184" s="109">
        <v>1956447803.9300001</v>
      </c>
      <c r="M184" s="110">
        <v>2900055008</v>
      </c>
      <c r="N184" s="110" t="s">
        <v>556</v>
      </c>
      <c r="O184" s="124" t="s">
        <v>7</v>
      </c>
      <c r="P184" s="98"/>
      <c r="Q184" s="2"/>
      <c r="R184" s="2"/>
      <c r="S184" s="2"/>
      <c r="T184" s="2"/>
      <c r="U184" s="2"/>
      <c r="V184" s="2"/>
      <c r="W184" s="2"/>
      <c r="X184" s="2"/>
      <c r="Y184" s="2"/>
      <c r="Z184" s="2"/>
    </row>
    <row r="185" spans="1:26" ht="25.5" customHeight="1">
      <c r="A185" s="98"/>
      <c r="B185" s="125" t="s">
        <v>175</v>
      </c>
      <c r="C185" t="s">
        <v>75</v>
      </c>
      <c r="D185" s="118"/>
      <c r="E185" t="s">
        <v>182</v>
      </c>
      <c r="F185" t="s">
        <v>183</v>
      </c>
      <c r="G185" t="s">
        <v>727</v>
      </c>
      <c r="H185" t="s">
        <v>188</v>
      </c>
      <c r="I185" t="s">
        <v>178</v>
      </c>
      <c r="J185" s="109">
        <v>3747236880</v>
      </c>
      <c r="K185" s="109">
        <v>2605579068</v>
      </c>
      <c r="L185" s="109">
        <v>2630221706.48</v>
      </c>
      <c r="M185" s="110">
        <v>3747236880</v>
      </c>
      <c r="N185" s="110" t="s">
        <v>557</v>
      </c>
      <c r="O185" s="124" t="s">
        <v>7</v>
      </c>
      <c r="P185" s="98"/>
      <c r="Q185" s="2"/>
      <c r="R185" s="2"/>
      <c r="S185" s="2"/>
      <c r="T185" s="2"/>
      <c r="U185" s="2"/>
      <c r="V185" s="2"/>
      <c r="W185" s="2"/>
      <c r="X185" s="2"/>
      <c r="Y185" s="2"/>
      <c r="Z185" s="2"/>
    </row>
    <row r="186" spans="1:26" ht="25.5" customHeight="1">
      <c r="A186" s="98"/>
      <c r="B186" s="125" t="s">
        <v>175</v>
      </c>
      <c r="C186" t="s">
        <v>75</v>
      </c>
      <c r="D186" s="118"/>
      <c r="E186" t="s">
        <v>182</v>
      </c>
      <c r="F186" t="s">
        <v>183</v>
      </c>
      <c r="G186" t="s">
        <v>728</v>
      </c>
      <c r="H186" t="s">
        <v>189</v>
      </c>
      <c r="I186" t="s">
        <v>178</v>
      </c>
      <c r="J186" s="109">
        <v>2114663012</v>
      </c>
      <c r="K186" s="109">
        <v>1513142467</v>
      </c>
      <c r="L186" s="109">
        <v>1520206900.8299999</v>
      </c>
      <c r="M186" s="110">
        <v>2114663012</v>
      </c>
      <c r="N186" s="110" t="s">
        <v>558</v>
      </c>
      <c r="O186" s="124" t="s">
        <v>7</v>
      </c>
      <c r="P186" s="98"/>
      <c r="Q186" s="2"/>
      <c r="R186" s="2"/>
      <c r="S186" s="2"/>
      <c r="T186" s="2"/>
      <c r="U186" s="2"/>
      <c r="V186" s="2"/>
      <c r="W186" s="2"/>
      <c r="X186" s="2"/>
      <c r="Y186" s="2"/>
      <c r="Z186" s="2"/>
    </row>
    <row r="187" spans="1:26" ht="25.5" customHeight="1">
      <c r="A187" s="98"/>
      <c r="B187" s="125" t="s">
        <v>175</v>
      </c>
      <c r="C187" t="s">
        <v>75</v>
      </c>
      <c r="D187" s="118"/>
      <c r="E187" t="s">
        <v>182</v>
      </c>
      <c r="F187" t="s">
        <v>183</v>
      </c>
      <c r="G187" t="s">
        <v>729</v>
      </c>
      <c r="H187" t="s">
        <v>190</v>
      </c>
      <c r="I187" t="s">
        <v>178</v>
      </c>
      <c r="J187" s="109">
        <v>3862038252</v>
      </c>
      <c r="K187" s="109">
        <v>2459999998</v>
      </c>
      <c r="L187" s="109">
        <v>2517974404.7600002</v>
      </c>
      <c r="M187" s="110">
        <v>3862038252</v>
      </c>
      <c r="N187" s="110" t="s">
        <v>559</v>
      </c>
      <c r="O187" s="124" t="s">
        <v>7</v>
      </c>
      <c r="P187" s="98"/>
      <c r="Q187" s="2"/>
      <c r="R187" s="2"/>
      <c r="S187" s="2"/>
      <c r="T187" s="2"/>
      <c r="U187" s="2"/>
      <c r="V187" s="2"/>
      <c r="W187" s="2"/>
      <c r="X187" s="2"/>
      <c r="Y187" s="2"/>
      <c r="Z187" s="2"/>
    </row>
    <row r="188" spans="1:26" ht="25.5" customHeight="1">
      <c r="A188" s="98"/>
      <c r="B188" s="125" t="s">
        <v>175</v>
      </c>
      <c r="C188" t="s">
        <v>75</v>
      </c>
      <c r="D188" s="118"/>
      <c r="E188" t="s">
        <v>182</v>
      </c>
      <c r="F188" t="s">
        <v>183</v>
      </c>
      <c r="G188" t="s">
        <v>730</v>
      </c>
      <c r="H188" t="s">
        <v>191</v>
      </c>
      <c r="I188" t="s">
        <v>178</v>
      </c>
      <c r="J188" s="109">
        <v>4855680824</v>
      </c>
      <c r="K188" s="109">
        <v>2999999998</v>
      </c>
      <c r="L188" s="109">
        <v>3071704513.8200002</v>
      </c>
      <c r="M188" s="110">
        <v>4855680824</v>
      </c>
      <c r="N188" s="110" t="s">
        <v>560</v>
      </c>
      <c r="O188" s="124" t="s">
        <v>7</v>
      </c>
      <c r="P188" s="98"/>
      <c r="Q188" s="2"/>
      <c r="R188" s="2"/>
      <c r="S188" s="2"/>
      <c r="T188" s="2"/>
      <c r="U188" s="2"/>
      <c r="V188" s="2"/>
      <c r="W188" s="2"/>
      <c r="X188" s="2"/>
      <c r="Y188" s="2"/>
      <c r="Z188" s="2"/>
    </row>
    <row r="189" spans="1:26" ht="25.5" customHeight="1">
      <c r="A189" s="98"/>
      <c r="B189" s="125" t="s">
        <v>175</v>
      </c>
      <c r="C189" t="s">
        <v>75</v>
      </c>
      <c r="D189" s="118"/>
      <c r="E189" t="s">
        <v>182</v>
      </c>
      <c r="F189" t="s">
        <v>183</v>
      </c>
      <c r="G189" t="s">
        <v>731</v>
      </c>
      <c r="H189" t="s">
        <v>192</v>
      </c>
      <c r="I189" t="s">
        <v>178</v>
      </c>
      <c r="J189" s="109">
        <v>6592876720</v>
      </c>
      <c r="K189" s="109">
        <v>4000000000</v>
      </c>
      <c r="L189" s="109">
        <v>4096485193.5700002</v>
      </c>
      <c r="M189" s="110">
        <v>6592876720</v>
      </c>
      <c r="N189" s="110" t="s">
        <v>554</v>
      </c>
      <c r="O189" s="124" t="s">
        <v>7</v>
      </c>
      <c r="P189" s="98"/>
      <c r="Q189" s="2"/>
      <c r="R189" s="2"/>
      <c r="S189" s="2"/>
      <c r="T189" s="2"/>
      <c r="U189" s="2"/>
      <c r="V189" s="2"/>
      <c r="W189" s="2"/>
      <c r="X189" s="2"/>
      <c r="Y189" s="2"/>
      <c r="Z189" s="2"/>
    </row>
    <row r="190" spans="1:26" ht="25.5" customHeight="1">
      <c r="A190" s="98"/>
      <c r="B190" s="125" t="s">
        <v>175</v>
      </c>
      <c r="C190" t="s">
        <v>75</v>
      </c>
      <c r="D190" s="118"/>
      <c r="E190" t="s">
        <v>182</v>
      </c>
      <c r="F190" t="s">
        <v>183</v>
      </c>
      <c r="G190" t="s">
        <v>732</v>
      </c>
      <c r="H190" t="s">
        <v>185</v>
      </c>
      <c r="I190" t="s">
        <v>178</v>
      </c>
      <c r="J190" s="109">
        <v>12407896</v>
      </c>
      <c r="K190" s="109">
        <v>8366740</v>
      </c>
      <c r="L190" s="109">
        <v>8270202.4199999999</v>
      </c>
      <c r="M190" s="110">
        <v>12407896</v>
      </c>
      <c r="N190" s="110" t="s">
        <v>561</v>
      </c>
      <c r="O190" s="124" t="s">
        <v>7</v>
      </c>
      <c r="P190" s="98"/>
      <c r="Q190" s="2"/>
      <c r="R190" s="2"/>
      <c r="S190" s="2"/>
      <c r="T190" s="2"/>
      <c r="U190" s="2"/>
      <c r="V190" s="2"/>
      <c r="W190" s="2"/>
      <c r="X190" s="2"/>
      <c r="Y190" s="2"/>
      <c r="Z190" s="2"/>
    </row>
    <row r="191" spans="1:26" ht="25.5" customHeight="1">
      <c r="A191" s="98"/>
      <c r="B191" s="125" t="s">
        <v>175</v>
      </c>
      <c r="C191" t="s">
        <v>75</v>
      </c>
      <c r="D191" s="118"/>
      <c r="E191" t="s">
        <v>182</v>
      </c>
      <c r="F191" t="s">
        <v>183</v>
      </c>
      <c r="G191" t="s">
        <v>733</v>
      </c>
      <c r="H191" t="s">
        <v>193</v>
      </c>
      <c r="I191" t="s">
        <v>178</v>
      </c>
      <c r="J191" s="109">
        <v>147446168</v>
      </c>
      <c r="K191" s="109">
        <v>102426029</v>
      </c>
      <c r="L191" s="109">
        <v>102154968.33</v>
      </c>
      <c r="M191" s="110">
        <v>147446168</v>
      </c>
      <c r="N191" s="110" t="s">
        <v>563</v>
      </c>
      <c r="O191" s="124" t="s">
        <v>7</v>
      </c>
      <c r="P191" s="98"/>
      <c r="Q191" s="2"/>
      <c r="R191" s="2"/>
      <c r="S191" s="2"/>
      <c r="T191" s="2"/>
      <c r="U191" s="2"/>
      <c r="V191" s="2"/>
      <c r="W191" s="2"/>
      <c r="X191" s="2"/>
      <c r="Y191" s="2"/>
      <c r="Z191" s="2"/>
    </row>
    <row r="192" spans="1:26" ht="25.5" customHeight="1">
      <c r="A192" s="98"/>
      <c r="B192" s="125" t="s">
        <v>175</v>
      </c>
      <c r="C192" t="s">
        <v>75</v>
      </c>
      <c r="D192" s="118"/>
      <c r="E192" t="s">
        <v>182</v>
      </c>
      <c r="F192" t="s">
        <v>183</v>
      </c>
      <c r="G192" t="s">
        <v>734</v>
      </c>
      <c r="H192" t="s">
        <v>194</v>
      </c>
      <c r="I192" t="s">
        <v>178</v>
      </c>
      <c r="J192" s="109">
        <v>39202603</v>
      </c>
      <c r="K192" s="109">
        <v>30211438</v>
      </c>
      <c r="L192" s="109">
        <v>30631824.870000001</v>
      </c>
      <c r="M192" s="110">
        <v>39202603</v>
      </c>
      <c r="N192" s="110" t="s">
        <v>564</v>
      </c>
      <c r="O192" s="124" t="s">
        <v>7</v>
      </c>
      <c r="P192" s="98"/>
      <c r="Q192" s="2"/>
      <c r="R192" s="2"/>
      <c r="S192" s="2"/>
      <c r="T192" s="2"/>
      <c r="U192" s="2"/>
      <c r="V192" s="2"/>
      <c r="W192" s="2"/>
      <c r="X192" s="2"/>
      <c r="Y192" s="2"/>
      <c r="Z192" s="2"/>
    </row>
    <row r="193" spans="1:26" ht="25.5" customHeight="1">
      <c r="A193" s="98"/>
      <c r="B193" s="125" t="s">
        <v>175</v>
      </c>
      <c r="C193" t="s">
        <v>75</v>
      </c>
      <c r="D193" s="118"/>
      <c r="E193" t="s">
        <v>182</v>
      </c>
      <c r="F193" t="s">
        <v>183</v>
      </c>
      <c r="G193" t="s">
        <v>735</v>
      </c>
      <c r="H193" t="s">
        <v>194</v>
      </c>
      <c r="I193" t="s">
        <v>178</v>
      </c>
      <c r="J193" s="109">
        <v>20160562</v>
      </c>
      <c r="K193" s="109">
        <v>19376226</v>
      </c>
      <c r="L193" s="109">
        <v>19401799.219999999</v>
      </c>
      <c r="M193" s="110">
        <v>20160562</v>
      </c>
      <c r="N193" s="110" t="s">
        <v>564</v>
      </c>
      <c r="O193" s="124" t="s">
        <v>7</v>
      </c>
      <c r="P193" s="98"/>
      <c r="Q193" s="2"/>
      <c r="R193" s="2"/>
      <c r="S193" s="2"/>
      <c r="T193" s="2"/>
      <c r="U193" s="2"/>
      <c r="V193" s="2"/>
      <c r="W193" s="2"/>
      <c r="X193" s="2"/>
      <c r="Y193" s="2"/>
      <c r="Z193" s="2"/>
    </row>
    <row r="194" spans="1:26" ht="25.5" customHeight="1">
      <c r="A194" s="98"/>
      <c r="B194" s="125" t="s">
        <v>175</v>
      </c>
      <c r="C194" t="s">
        <v>75</v>
      </c>
      <c r="D194" s="118"/>
      <c r="E194" t="s">
        <v>182</v>
      </c>
      <c r="F194" t="s">
        <v>183</v>
      </c>
      <c r="G194" t="s">
        <v>736</v>
      </c>
      <c r="H194" t="s">
        <v>420</v>
      </c>
      <c r="I194" t="s">
        <v>178</v>
      </c>
      <c r="J194" s="109">
        <v>437397259</v>
      </c>
      <c r="K194" s="109">
        <v>404931507</v>
      </c>
      <c r="L194" s="109">
        <v>405477308.61000001</v>
      </c>
      <c r="M194" s="110">
        <v>437397259</v>
      </c>
      <c r="N194" s="110" t="s">
        <v>573</v>
      </c>
      <c r="O194" s="124" t="s">
        <v>7</v>
      </c>
      <c r="P194" s="98"/>
      <c r="Q194" s="2"/>
      <c r="R194" s="2"/>
      <c r="S194" s="2"/>
      <c r="T194" s="2"/>
      <c r="U194" s="2"/>
      <c r="V194" s="2"/>
      <c r="W194" s="2"/>
      <c r="X194" s="2"/>
      <c r="Y194" s="2"/>
      <c r="Z194" s="2"/>
    </row>
    <row r="195" spans="1:26" ht="25.5" customHeight="1">
      <c r="A195" s="98"/>
      <c r="B195" s="125" t="s">
        <v>175</v>
      </c>
      <c r="C195" t="s">
        <v>75</v>
      </c>
      <c r="D195" s="118"/>
      <c r="E195" t="s">
        <v>182</v>
      </c>
      <c r="F195" t="s">
        <v>183</v>
      </c>
      <c r="G195" t="s">
        <v>737</v>
      </c>
      <c r="H195" t="s">
        <v>738</v>
      </c>
      <c r="I195" t="s">
        <v>178</v>
      </c>
      <c r="J195" s="109">
        <v>54280206</v>
      </c>
      <c r="K195" s="109">
        <v>50050753</v>
      </c>
      <c r="L195" s="109">
        <v>50117564.130000003</v>
      </c>
      <c r="M195" s="110">
        <v>54280206</v>
      </c>
      <c r="N195" s="110" t="s">
        <v>1074</v>
      </c>
      <c r="O195" s="124" t="s">
        <v>7</v>
      </c>
      <c r="P195" s="98"/>
      <c r="Q195" s="2"/>
      <c r="R195" s="2"/>
      <c r="S195" s="2"/>
      <c r="T195" s="2"/>
      <c r="U195" s="2"/>
      <c r="V195" s="2"/>
      <c r="W195" s="2"/>
      <c r="X195" s="2"/>
      <c r="Y195" s="2"/>
      <c r="Z195" s="2"/>
    </row>
    <row r="196" spans="1:26" ht="25.5" customHeight="1">
      <c r="A196" s="98"/>
      <c r="B196" s="125" t="s">
        <v>175</v>
      </c>
      <c r="C196" t="s">
        <v>75</v>
      </c>
      <c r="D196" s="118"/>
      <c r="E196" t="s">
        <v>182</v>
      </c>
      <c r="F196" t="s">
        <v>183</v>
      </c>
      <c r="G196" t="s">
        <v>739</v>
      </c>
      <c r="H196" t="s">
        <v>350</v>
      </c>
      <c r="I196" t="s">
        <v>178</v>
      </c>
      <c r="J196" s="109">
        <v>930568106</v>
      </c>
      <c r="K196" s="109">
        <v>782796980</v>
      </c>
      <c r="L196" s="109">
        <v>783882643.48000002</v>
      </c>
      <c r="M196" s="110">
        <v>930568106</v>
      </c>
      <c r="N196" s="110" t="s">
        <v>560</v>
      </c>
      <c r="O196" s="124" t="s">
        <v>7</v>
      </c>
      <c r="P196" s="98"/>
      <c r="Q196" s="2"/>
      <c r="R196" s="2"/>
      <c r="S196" s="2"/>
      <c r="T196" s="2"/>
      <c r="U196" s="2"/>
      <c r="V196" s="2"/>
      <c r="W196" s="2"/>
      <c r="X196" s="2"/>
      <c r="Y196" s="2"/>
      <c r="Z196" s="2"/>
    </row>
    <row r="197" spans="1:26" ht="25.5" customHeight="1">
      <c r="A197" s="98"/>
      <c r="B197" s="125" t="s">
        <v>175</v>
      </c>
      <c r="C197" t="s">
        <v>75</v>
      </c>
      <c r="D197" s="118"/>
      <c r="E197" t="s">
        <v>182</v>
      </c>
      <c r="F197" t="s">
        <v>183</v>
      </c>
      <c r="G197" t="s">
        <v>740</v>
      </c>
      <c r="H197" t="s">
        <v>351</v>
      </c>
      <c r="I197" t="s">
        <v>178</v>
      </c>
      <c r="J197" s="109">
        <v>966078290</v>
      </c>
      <c r="K197" s="109">
        <v>794835332</v>
      </c>
      <c r="L197" s="109">
        <v>795933906.33000004</v>
      </c>
      <c r="M197" s="110">
        <v>966078290</v>
      </c>
      <c r="N197" s="110" t="s">
        <v>562</v>
      </c>
      <c r="O197" s="124" t="s">
        <v>7</v>
      </c>
      <c r="P197" s="98"/>
      <c r="Q197" s="2"/>
      <c r="R197" s="2"/>
      <c r="S197" s="2"/>
      <c r="T197" s="2"/>
      <c r="U197" s="2"/>
      <c r="V197" s="2"/>
      <c r="W197" s="2"/>
      <c r="X197" s="2"/>
      <c r="Y197" s="2"/>
      <c r="Z197" s="2"/>
    </row>
    <row r="198" spans="1:26" ht="25.5" customHeight="1">
      <c r="A198" s="98"/>
      <c r="B198" s="125" t="s">
        <v>175</v>
      </c>
      <c r="C198" t="s">
        <v>75</v>
      </c>
      <c r="D198" s="118"/>
      <c r="E198" t="s">
        <v>182</v>
      </c>
      <c r="F198" t="s">
        <v>183</v>
      </c>
      <c r="G198" t="s">
        <v>741</v>
      </c>
      <c r="H198" t="s">
        <v>742</v>
      </c>
      <c r="I198" t="s">
        <v>178</v>
      </c>
      <c r="J198" s="109">
        <v>212819616</v>
      </c>
      <c r="K198" s="109">
        <v>169180576</v>
      </c>
      <c r="L198" s="109">
        <v>169417924.78</v>
      </c>
      <c r="M198" s="110">
        <v>212819616</v>
      </c>
      <c r="N198" s="110" t="s">
        <v>554</v>
      </c>
      <c r="O198" s="124" t="s">
        <v>7</v>
      </c>
      <c r="P198" s="98"/>
      <c r="Q198" s="2"/>
      <c r="R198" s="2"/>
      <c r="S198" s="2"/>
      <c r="T198" s="2"/>
      <c r="U198" s="2"/>
      <c r="V198" s="2"/>
      <c r="W198" s="2"/>
      <c r="X198" s="2"/>
      <c r="Y198" s="2"/>
      <c r="Z198" s="2"/>
    </row>
    <row r="199" spans="1:26" ht="25.5" customHeight="1">
      <c r="A199" s="98"/>
      <c r="B199" s="125" t="s">
        <v>175</v>
      </c>
      <c r="C199" t="s">
        <v>75</v>
      </c>
      <c r="D199" s="118"/>
      <c r="E199" t="s">
        <v>182</v>
      </c>
      <c r="F199" t="s">
        <v>183</v>
      </c>
      <c r="G199" t="s">
        <v>743</v>
      </c>
      <c r="H199" t="s">
        <v>185</v>
      </c>
      <c r="I199" t="s">
        <v>178</v>
      </c>
      <c r="J199" s="109">
        <v>79746984</v>
      </c>
      <c r="K199" s="109">
        <v>65833424</v>
      </c>
      <c r="L199" s="109">
        <v>65925732.869999997</v>
      </c>
      <c r="M199" s="110">
        <v>79746984</v>
      </c>
      <c r="N199" s="110" t="s">
        <v>554</v>
      </c>
      <c r="O199" s="124" t="s">
        <v>7</v>
      </c>
      <c r="P199" s="98"/>
      <c r="Q199" s="2"/>
      <c r="R199" s="2"/>
      <c r="S199" s="2"/>
      <c r="T199" s="2"/>
      <c r="U199" s="2"/>
      <c r="V199" s="2"/>
      <c r="W199" s="2"/>
      <c r="X199" s="2"/>
      <c r="Y199" s="2"/>
      <c r="Z199" s="2"/>
    </row>
    <row r="200" spans="1:26" ht="25.5" customHeight="1">
      <c r="A200" s="98"/>
      <c r="B200" s="125" t="s">
        <v>175</v>
      </c>
      <c r="C200" t="s">
        <v>75</v>
      </c>
      <c r="D200" s="118"/>
      <c r="E200" t="s">
        <v>182</v>
      </c>
      <c r="F200" t="s">
        <v>183</v>
      </c>
      <c r="G200" t="s">
        <v>744</v>
      </c>
      <c r="H200" t="s">
        <v>745</v>
      </c>
      <c r="I200" t="s">
        <v>178</v>
      </c>
      <c r="J200" s="109">
        <v>48374999</v>
      </c>
      <c r="K200" s="109">
        <v>43868836</v>
      </c>
      <c r="L200" s="109">
        <v>43927985.049999997</v>
      </c>
      <c r="M200" s="110">
        <v>48374999</v>
      </c>
      <c r="N200" s="110" t="s">
        <v>573</v>
      </c>
      <c r="O200" s="124" t="s">
        <v>7</v>
      </c>
      <c r="P200" s="98"/>
      <c r="Q200" s="2"/>
      <c r="R200" s="2"/>
      <c r="S200" s="2"/>
      <c r="T200" s="2"/>
      <c r="U200" s="2"/>
      <c r="V200" s="2"/>
      <c r="W200" s="2"/>
      <c r="X200" s="2"/>
      <c r="Y200" s="2"/>
      <c r="Z200" s="2"/>
    </row>
    <row r="201" spans="1:26" ht="25.5" customHeight="1">
      <c r="A201" s="98"/>
      <c r="B201" s="125" t="s">
        <v>175</v>
      </c>
      <c r="C201" t="s">
        <v>75</v>
      </c>
      <c r="D201" s="118"/>
      <c r="E201" t="s">
        <v>182</v>
      </c>
      <c r="F201" t="s">
        <v>183</v>
      </c>
      <c r="G201" t="s">
        <v>746</v>
      </c>
      <c r="H201" t="s">
        <v>187</v>
      </c>
      <c r="I201" t="s">
        <v>178</v>
      </c>
      <c r="J201" s="109">
        <v>67539288</v>
      </c>
      <c r="K201" s="109">
        <v>60745643</v>
      </c>
      <c r="L201" s="109">
        <v>60828199.109999999</v>
      </c>
      <c r="M201" s="110">
        <v>67539288</v>
      </c>
      <c r="N201" s="110" t="s">
        <v>556</v>
      </c>
      <c r="O201" s="124" t="s">
        <v>7</v>
      </c>
      <c r="P201" s="98"/>
      <c r="Q201" s="2"/>
      <c r="R201" s="2"/>
      <c r="S201" s="2"/>
      <c r="T201" s="2"/>
      <c r="U201" s="2"/>
      <c r="V201" s="2"/>
      <c r="W201" s="2"/>
      <c r="X201" s="2"/>
      <c r="Y201" s="2"/>
      <c r="Z201" s="2"/>
    </row>
    <row r="202" spans="1:26" ht="25.5" customHeight="1">
      <c r="A202" s="98"/>
      <c r="B202" s="125" t="s">
        <v>175</v>
      </c>
      <c r="C202" t="s">
        <v>75</v>
      </c>
      <c r="D202" s="118"/>
      <c r="E202" t="s">
        <v>182</v>
      </c>
      <c r="F202" t="s">
        <v>183</v>
      </c>
      <c r="G202" t="s">
        <v>747</v>
      </c>
      <c r="H202" t="s">
        <v>186</v>
      </c>
      <c r="I202" t="s">
        <v>178</v>
      </c>
      <c r="J202" s="109">
        <v>62460502</v>
      </c>
      <c r="K202" s="109">
        <v>53666493</v>
      </c>
      <c r="L202" s="109">
        <v>53740353.700000003</v>
      </c>
      <c r="M202" s="110">
        <v>62460502</v>
      </c>
      <c r="N202" s="110" t="s">
        <v>555</v>
      </c>
      <c r="O202" s="124" t="s">
        <v>7</v>
      </c>
      <c r="P202" s="98"/>
      <c r="Q202" s="2"/>
      <c r="R202" s="2"/>
      <c r="S202" s="2"/>
      <c r="T202" s="2"/>
      <c r="U202" s="2"/>
      <c r="V202" s="2"/>
      <c r="W202" s="2"/>
      <c r="X202" s="2"/>
      <c r="Y202" s="2"/>
      <c r="Z202" s="2"/>
    </row>
    <row r="203" spans="1:26" ht="25.5" customHeight="1">
      <c r="A203" s="98"/>
      <c r="B203" s="125" t="s">
        <v>175</v>
      </c>
      <c r="C203" t="s">
        <v>77</v>
      </c>
      <c r="D203" s="126" t="s">
        <v>78</v>
      </c>
      <c r="E203" t="s">
        <v>182</v>
      </c>
      <c r="F203" t="s">
        <v>183</v>
      </c>
      <c r="G203" t="s">
        <v>748</v>
      </c>
      <c r="H203" t="s">
        <v>195</v>
      </c>
      <c r="I203" t="s">
        <v>178</v>
      </c>
      <c r="J203" s="109">
        <v>4596557942</v>
      </c>
      <c r="K203" s="109">
        <v>2583450254</v>
      </c>
      <c r="L203" s="109">
        <v>2538830857.6900001</v>
      </c>
      <c r="M203" s="110">
        <v>4596557942</v>
      </c>
      <c r="N203" s="110" t="s">
        <v>565</v>
      </c>
      <c r="O203" s="124" t="s">
        <v>7</v>
      </c>
      <c r="P203" s="98"/>
      <c r="Q203" s="2"/>
      <c r="R203" s="2"/>
      <c r="S203" s="2"/>
      <c r="T203" s="2"/>
      <c r="U203" s="2"/>
      <c r="V203" s="2"/>
      <c r="W203" s="2"/>
      <c r="X203" s="2"/>
      <c r="Y203" s="2"/>
      <c r="Z203" s="2"/>
    </row>
    <row r="204" spans="1:26" ht="25.5" customHeight="1">
      <c r="A204" s="98"/>
      <c r="B204" s="125" t="s">
        <v>175</v>
      </c>
      <c r="C204" t="s">
        <v>77</v>
      </c>
      <c r="D204" s="126" t="s">
        <v>78</v>
      </c>
      <c r="E204" t="s">
        <v>182</v>
      </c>
      <c r="F204" t="s">
        <v>183</v>
      </c>
      <c r="G204" t="s">
        <v>749</v>
      </c>
      <c r="H204" t="s">
        <v>195</v>
      </c>
      <c r="I204" t="s">
        <v>178</v>
      </c>
      <c r="J204" s="109">
        <v>1899404116</v>
      </c>
      <c r="K204" s="109">
        <v>1094913701</v>
      </c>
      <c r="L204" s="109">
        <v>1060411239.1900001</v>
      </c>
      <c r="M204" s="110">
        <v>1899404116</v>
      </c>
      <c r="N204" s="110" t="s">
        <v>565</v>
      </c>
      <c r="O204" s="124" t="s">
        <v>7</v>
      </c>
      <c r="P204" s="98"/>
      <c r="Q204" s="2"/>
      <c r="R204" s="2"/>
      <c r="S204" s="2"/>
      <c r="T204" s="2"/>
      <c r="U204" s="2"/>
      <c r="V204" s="2"/>
      <c r="W204" s="2"/>
      <c r="X204" s="2"/>
      <c r="Y204" s="2"/>
      <c r="Z204" s="2"/>
    </row>
    <row r="205" spans="1:26" ht="25.5" customHeight="1">
      <c r="A205" s="98"/>
      <c r="B205" s="125" t="s">
        <v>175</v>
      </c>
      <c r="C205" t="s">
        <v>77</v>
      </c>
      <c r="D205" s="126" t="s">
        <v>78</v>
      </c>
      <c r="E205" t="s">
        <v>182</v>
      </c>
      <c r="F205" t="s">
        <v>183</v>
      </c>
      <c r="G205" t="s">
        <v>750</v>
      </c>
      <c r="H205" t="s">
        <v>195</v>
      </c>
      <c r="I205" t="s">
        <v>178</v>
      </c>
      <c r="J205" s="109">
        <v>3798808232</v>
      </c>
      <c r="K205" s="109">
        <v>2190185640</v>
      </c>
      <c r="L205" s="109">
        <v>2121023321.8699999</v>
      </c>
      <c r="M205" s="110">
        <v>3798808232</v>
      </c>
      <c r="N205" s="110" t="s">
        <v>565</v>
      </c>
      <c r="O205" s="124" t="s">
        <v>7</v>
      </c>
      <c r="P205" s="98"/>
      <c r="Q205" s="2"/>
      <c r="R205" s="2"/>
      <c r="S205" s="2"/>
      <c r="T205" s="2"/>
      <c r="U205" s="2"/>
      <c r="V205" s="2"/>
      <c r="W205" s="2"/>
      <c r="X205" s="2"/>
      <c r="Y205" s="2"/>
      <c r="Z205" s="2"/>
    </row>
    <row r="206" spans="1:26" ht="25.5" customHeight="1">
      <c r="A206" s="98"/>
      <c r="B206" s="125" t="s">
        <v>175</v>
      </c>
      <c r="C206" t="s">
        <v>77</v>
      </c>
      <c r="D206" s="126" t="s">
        <v>78</v>
      </c>
      <c r="E206" t="s">
        <v>182</v>
      </c>
      <c r="F206" t="s">
        <v>183</v>
      </c>
      <c r="G206" t="s">
        <v>751</v>
      </c>
      <c r="H206" t="s">
        <v>195</v>
      </c>
      <c r="I206" t="s">
        <v>178</v>
      </c>
      <c r="J206" s="109">
        <v>562902734</v>
      </c>
      <c r="K206" s="109">
        <v>324246576</v>
      </c>
      <c r="L206" s="109">
        <v>318228295.13</v>
      </c>
      <c r="M206" s="110">
        <v>562902734</v>
      </c>
      <c r="N206" s="110" t="s">
        <v>565</v>
      </c>
      <c r="O206" s="124" t="s">
        <v>7</v>
      </c>
      <c r="P206" s="98"/>
      <c r="Q206" s="2"/>
      <c r="R206" s="2"/>
      <c r="S206" s="2"/>
      <c r="T206" s="2"/>
      <c r="U206" s="2"/>
      <c r="V206" s="2"/>
      <c r="W206" s="2"/>
      <c r="X206" s="2"/>
      <c r="Y206" s="2"/>
      <c r="Z206" s="2"/>
    </row>
    <row r="207" spans="1:26" ht="25.5" customHeight="1">
      <c r="A207" s="98"/>
      <c r="B207" s="125" t="s">
        <v>175</v>
      </c>
      <c r="C207" t="s">
        <v>77</v>
      </c>
      <c r="D207" s="126" t="s">
        <v>78</v>
      </c>
      <c r="E207" t="s">
        <v>182</v>
      </c>
      <c r="F207" t="s">
        <v>183</v>
      </c>
      <c r="G207" t="s">
        <v>752</v>
      </c>
      <c r="H207" t="s">
        <v>195</v>
      </c>
      <c r="I207" t="s">
        <v>178</v>
      </c>
      <c r="J207" s="109">
        <v>18532808206</v>
      </c>
      <c r="K207" s="109">
        <v>10470083835</v>
      </c>
      <c r="L207" s="109">
        <v>10380227633.43</v>
      </c>
      <c r="M207" s="110">
        <v>18532808206</v>
      </c>
      <c r="N207" s="110" t="s">
        <v>565</v>
      </c>
      <c r="O207" s="124" t="s">
        <v>7</v>
      </c>
      <c r="P207" s="98"/>
      <c r="Q207" s="2"/>
      <c r="R207" s="2"/>
      <c r="S207" s="2"/>
      <c r="T207" s="2"/>
      <c r="U207" s="2"/>
      <c r="V207" s="2"/>
      <c r="W207" s="2"/>
      <c r="X207" s="2"/>
      <c r="Y207" s="2"/>
      <c r="Z207" s="2"/>
    </row>
    <row r="208" spans="1:26" ht="25.5" customHeight="1">
      <c r="A208" s="98"/>
      <c r="B208" s="125" t="s">
        <v>175</v>
      </c>
      <c r="C208" t="s">
        <v>77</v>
      </c>
      <c r="D208" s="126" t="s">
        <v>78</v>
      </c>
      <c r="E208" t="s">
        <v>182</v>
      </c>
      <c r="F208" t="s">
        <v>183</v>
      </c>
      <c r="G208" t="s">
        <v>753</v>
      </c>
      <c r="H208" t="s">
        <v>195</v>
      </c>
      <c r="I208" t="s">
        <v>178</v>
      </c>
      <c r="J208" s="109">
        <v>18532808206</v>
      </c>
      <c r="K208" s="109">
        <v>10475152330</v>
      </c>
      <c r="L208" s="109">
        <v>10380307269.709999</v>
      </c>
      <c r="M208" s="110">
        <v>18532808206</v>
      </c>
      <c r="N208" s="110" t="s">
        <v>565</v>
      </c>
      <c r="O208" s="124" t="s">
        <v>7</v>
      </c>
      <c r="P208" s="98"/>
      <c r="Q208" s="2"/>
      <c r="R208" s="2"/>
      <c r="S208" s="2"/>
      <c r="T208" s="2"/>
      <c r="U208" s="2"/>
      <c r="V208" s="2"/>
      <c r="W208" s="2"/>
      <c r="X208" s="2"/>
      <c r="Y208" s="2"/>
      <c r="Z208" s="2"/>
    </row>
    <row r="209" spans="1:26" ht="25.5" customHeight="1">
      <c r="A209" s="98"/>
      <c r="B209" s="125" t="s">
        <v>175</v>
      </c>
      <c r="C209" t="s">
        <v>77</v>
      </c>
      <c r="D209" s="126" t="s">
        <v>78</v>
      </c>
      <c r="E209" t="s">
        <v>182</v>
      </c>
      <c r="F209" t="s">
        <v>183</v>
      </c>
      <c r="G209" t="s">
        <v>754</v>
      </c>
      <c r="H209" t="s">
        <v>196</v>
      </c>
      <c r="I209" t="s">
        <v>178</v>
      </c>
      <c r="J209" s="109">
        <v>10227334795</v>
      </c>
      <c r="K209" s="109">
        <v>5943107504</v>
      </c>
      <c r="L209" s="109">
        <v>5925229112.1099997</v>
      </c>
      <c r="M209" s="110">
        <v>10227334795</v>
      </c>
      <c r="N209" s="110" t="s">
        <v>566</v>
      </c>
      <c r="O209" s="124" t="s">
        <v>7</v>
      </c>
      <c r="P209" s="98"/>
      <c r="Q209" s="2"/>
      <c r="R209" s="2"/>
      <c r="S209" s="2"/>
      <c r="T209" s="2"/>
      <c r="U209" s="2"/>
      <c r="V209" s="2"/>
      <c r="W209" s="2"/>
      <c r="X209" s="2"/>
      <c r="Y209" s="2"/>
      <c r="Z209" s="2"/>
    </row>
    <row r="210" spans="1:26" ht="25.5" customHeight="1">
      <c r="A210" s="98"/>
      <c r="B210" s="125" t="s">
        <v>175</v>
      </c>
      <c r="C210" t="s">
        <v>77</v>
      </c>
      <c r="D210" s="126" t="s">
        <v>78</v>
      </c>
      <c r="E210" t="s">
        <v>182</v>
      </c>
      <c r="F210" t="s">
        <v>183</v>
      </c>
      <c r="G210" t="s">
        <v>755</v>
      </c>
      <c r="H210" t="s">
        <v>197</v>
      </c>
      <c r="I210" t="s">
        <v>178</v>
      </c>
      <c r="J210" s="109">
        <v>1628273968</v>
      </c>
      <c r="K210" s="109">
        <v>1110693149</v>
      </c>
      <c r="L210" s="109">
        <v>1078373584.97</v>
      </c>
      <c r="M210" s="110">
        <v>1628273968</v>
      </c>
      <c r="N210" s="110" t="s">
        <v>568</v>
      </c>
      <c r="O210" s="124" t="s">
        <v>7</v>
      </c>
      <c r="P210" s="98"/>
      <c r="Q210" s="2"/>
      <c r="R210" s="2"/>
      <c r="S210" s="2"/>
      <c r="T210" s="2"/>
      <c r="U210" s="2"/>
      <c r="V210" s="2"/>
      <c r="W210" s="2"/>
      <c r="X210" s="2"/>
      <c r="Y210" s="2"/>
      <c r="Z210" s="2"/>
    </row>
    <row r="211" spans="1:26" ht="25.5" customHeight="1">
      <c r="A211" s="98"/>
      <c r="B211" s="125" t="s">
        <v>175</v>
      </c>
      <c r="C211" t="s">
        <v>77</v>
      </c>
      <c r="D211" s="126" t="s">
        <v>78</v>
      </c>
      <c r="E211" t="s">
        <v>182</v>
      </c>
      <c r="F211" t="s">
        <v>183</v>
      </c>
      <c r="G211" t="s">
        <v>756</v>
      </c>
      <c r="H211" t="s">
        <v>195</v>
      </c>
      <c r="I211" t="s">
        <v>178</v>
      </c>
      <c r="J211" s="109">
        <v>896876916</v>
      </c>
      <c r="K211" s="109">
        <v>617076271</v>
      </c>
      <c r="L211" s="109">
        <v>624216675.17999995</v>
      </c>
      <c r="M211" s="110">
        <v>896876916</v>
      </c>
      <c r="N211" s="110" t="s">
        <v>1075</v>
      </c>
      <c r="O211" s="124" t="s">
        <v>7</v>
      </c>
      <c r="P211" s="98"/>
      <c r="Q211" s="2"/>
      <c r="R211" s="2"/>
      <c r="S211" s="2"/>
      <c r="T211" s="2"/>
      <c r="U211" s="2"/>
      <c r="V211" s="2"/>
      <c r="W211" s="2"/>
      <c r="X211" s="2"/>
      <c r="Y211" s="2"/>
      <c r="Z211" s="2"/>
    </row>
    <row r="212" spans="1:26" ht="25.5" customHeight="1">
      <c r="A212" s="98"/>
      <c r="B212" s="125" t="s">
        <v>175</v>
      </c>
      <c r="C212" t="s">
        <v>77</v>
      </c>
      <c r="D212" s="126" t="s">
        <v>78</v>
      </c>
      <c r="E212" t="s">
        <v>182</v>
      </c>
      <c r="F212" t="s">
        <v>183</v>
      </c>
      <c r="G212" t="s">
        <v>757</v>
      </c>
      <c r="H212" t="s">
        <v>197</v>
      </c>
      <c r="I212" t="s">
        <v>178</v>
      </c>
      <c r="J212" s="109">
        <v>70579719</v>
      </c>
      <c r="K212" s="109">
        <v>45828493</v>
      </c>
      <c r="L212" s="109">
        <v>45120763.740000002</v>
      </c>
      <c r="M212" s="110">
        <v>70579719</v>
      </c>
      <c r="N212" s="110" t="s">
        <v>619</v>
      </c>
      <c r="O212" s="124" t="s">
        <v>7</v>
      </c>
      <c r="P212" s="98"/>
      <c r="Q212" s="2"/>
      <c r="R212" s="2"/>
      <c r="S212" s="2"/>
      <c r="T212" s="2"/>
      <c r="U212" s="2"/>
      <c r="V212" s="2"/>
      <c r="W212" s="2"/>
      <c r="X212" s="2"/>
      <c r="Y212" s="2"/>
      <c r="Z212" s="2"/>
    </row>
    <row r="213" spans="1:26" ht="25.5" customHeight="1">
      <c r="A213" s="98"/>
      <c r="B213" s="125" t="s">
        <v>175</v>
      </c>
      <c r="C213" t="s">
        <v>705</v>
      </c>
      <c r="D213" s="118"/>
      <c r="E213" t="s">
        <v>176</v>
      </c>
      <c r="F213" t="s">
        <v>183</v>
      </c>
      <c r="G213" t="s">
        <v>758</v>
      </c>
      <c r="H213" t="s">
        <v>759</v>
      </c>
      <c r="I213" t="s">
        <v>178</v>
      </c>
      <c r="J213" s="109">
        <v>4189077000</v>
      </c>
      <c r="K213" s="109">
        <v>3000000000</v>
      </c>
      <c r="L213" s="109">
        <v>3039714709.4699998</v>
      </c>
      <c r="M213" s="110">
        <v>4189077000</v>
      </c>
      <c r="N213" s="110" t="s">
        <v>585</v>
      </c>
      <c r="O213" s="124" t="s">
        <v>7</v>
      </c>
      <c r="P213" s="98"/>
      <c r="Q213" s="2"/>
      <c r="R213" s="2"/>
      <c r="S213" s="2"/>
      <c r="T213" s="2"/>
      <c r="U213" s="2"/>
      <c r="V213" s="2"/>
      <c r="W213" s="2"/>
      <c r="X213" s="2"/>
      <c r="Y213" s="2"/>
      <c r="Z213" s="2"/>
    </row>
    <row r="214" spans="1:26" ht="25.5" customHeight="1">
      <c r="A214" s="98"/>
      <c r="B214" s="125" t="s">
        <v>175</v>
      </c>
      <c r="C214" t="s">
        <v>705</v>
      </c>
      <c r="E214" t="s">
        <v>176</v>
      </c>
      <c r="F214" t="s">
        <v>183</v>
      </c>
      <c r="G214" t="s">
        <v>760</v>
      </c>
      <c r="H214" t="s">
        <v>761</v>
      </c>
      <c r="I214" t="s">
        <v>178</v>
      </c>
      <c r="J214" s="109">
        <v>4395945000</v>
      </c>
      <c r="K214" s="109">
        <v>3000000000</v>
      </c>
      <c r="L214" s="109">
        <v>3040014274.3499999</v>
      </c>
      <c r="M214" s="110">
        <v>4395945000</v>
      </c>
      <c r="N214" s="110" t="s">
        <v>580</v>
      </c>
      <c r="O214" s="124" t="s">
        <v>7</v>
      </c>
      <c r="P214" s="98"/>
      <c r="Q214" s="2"/>
      <c r="R214" s="2"/>
      <c r="S214" s="2"/>
      <c r="T214" s="2"/>
      <c r="U214" s="2"/>
      <c r="V214" s="2"/>
      <c r="W214" s="2"/>
      <c r="X214" s="2"/>
      <c r="Y214" s="2"/>
      <c r="Z214" s="2"/>
    </row>
    <row r="215" spans="1:26" ht="25.5" customHeight="1">
      <c r="A215" s="98"/>
      <c r="B215" s="125" t="s">
        <v>175</v>
      </c>
      <c r="C215" t="s">
        <v>705</v>
      </c>
      <c r="E215" t="s">
        <v>176</v>
      </c>
      <c r="F215" t="s">
        <v>183</v>
      </c>
      <c r="G215" t="s">
        <v>762</v>
      </c>
      <c r="H215" t="s">
        <v>763</v>
      </c>
      <c r="I215" t="s">
        <v>178</v>
      </c>
      <c r="J215" s="109">
        <v>4621098000</v>
      </c>
      <c r="K215" s="109">
        <v>3000000001</v>
      </c>
      <c r="L215" s="109">
        <v>3040606392.1900001</v>
      </c>
      <c r="M215" s="110">
        <v>4621098000</v>
      </c>
      <c r="N215" s="110" t="s">
        <v>576</v>
      </c>
      <c r="O215" s="124" t="s">
        <v>7</v>
      </c>
      <c r="P215" s="98"/>
      <c r="Q215" s="2"/>
      <c r="R215" s="2"/>
      <c r="S215" s="2"/>
      <c r="T215" s="2"/>
      <c r="U215" s="2"/>
      <c r="V215" s="2"/>
      <c r="W215" s="2"/>
      <c r="X215" s="2"/>
      <c r="Y215" s="2"/>
      <c r="Z215" s="2"/>
    </row>
    <row r="216" spans="1:26" ht="25.5" customHeight="1">
      <c r="A216" s="98"/>
      <c r="B216" s="125" t="s">
        <v>175</v>
      </c>
      <c r="C216" t="s">
        <v>705</v>
      </c>
      <c r="E216" t="s">
        <v>176</v>
      </c>
      <c r="F216" t="s">
        <v>183</v>
      </c>
      <c r="G216" t="s">
        <v>764</v>
      </c>
      <c r="H216" t="s">
        <v>765</v>
      </c>
      <c r="I216" t="s">
        <v>178</v>
      </c>
      <c r="J216" s="109">
        <v>4855698000</v>
      </c>
      <c r="K216" s="109">
        <v>3000000000</v>
      </c>
      <c r="L216" s="109">
        <v>3041355779.0700002</v>
      </c>
      <c r="M216" s="110">
        <v>4855698000</v>
      </c>
      <c r="N216" s="110" t="s">
        <v>1076</v>
      </c>
      <c r="O216" s="124" t="s">
        <v>7</v>
      </c>
      <c r="P216" s="98"/>
      <c r="Q216" s="2"/>
      <c r="R216" s="2"/>
      <c r="S216" s="2"/>
      <c r="T216" s="2"/>
      <c r="U216" s="2"/>
      <c r="V216" s="2"/>
      <c r="W216" s="2"/>
      <c r="X216" s="2"/>
      <c r="Y216" s="2"/>
      <c r="Z216" s="2"/>
    </row>
    <row r="217" spans="1:26" ht="25.5" customHeight="1">
      <c r="A217" s="98"/>
      <c r="B217" s="125" t="s">
        <v>175</v>
      </c>
      <c r="C217" t="s">
        <v>79</v>
      </c>
      <c r="E217" t="s">
        <v>182</v>
      </c>
      <c r="F217" t="s">
        <v>183</v>
      </c>
      <c r="G217" t="s">
        <v>766</v>
      </c>
      <c r="H217" t="s">
        <v>198</v>
      </c>
      <c r="I217" t="s">
        <v>178</v>
      </c>
      <c r="J217" s="109">
        <v>844249425</v>
      </c>
      <c r="K217" s="109">
        <v>614352004</v>
      </c>
      <c r="L217" s="109">
        <v>608286442.82000005</v>
      </c>
      <c r="M217" s="110">
        <v>844249425</v>
      </c>
      <c r="N217" s="110" t="s">
        <v>570</v>
      </c>
      <c r="O217" s="124" t="s">
        <v>7</v>
      </c>
      <c r="P217" s="98"/>
      <c r="Q217" s="2"/>
      <c r="R217" s="2"/>
      <c r="S217" s="2"/>
      <c r="T217" s="2"/>
      <c r="U217" s="2"/>
      <c r="V217" s="2"/>
      <c r="W217" s="2"/>
      <c r="X217" s="2"/>
      <c r="Y217" s="2"/>
      <c r="Z217" s="2"/>
    </row>
    <row r="218" spans="1:26" ht="25.5" customHeight="1">
      <c r="A218" s="98"/>
      <c r="B218" s="125" t="s">
        <v>175</v>
      </c>
      <c r="C218" t="s">
        <v>79</v>
      </c>
      <c r="E218" t="s">
        <v>182</v>
      </c>
      <c r="F218" t="s">
        <v>183</v>
      </c>
      <c r="G218" t="s">
        <v>767</v>
      </c>
      <c r="H218" t="s">
        <v>199</v>
      </c>
      <c r="I218" t="s">
        <v>178</v>
      </c>
      <c r="J218" s="109">
        <v>612967472</v>
      </c>
      <c r="K218" s="109">
        <v>415177839</v>
      </c>
      <c r="L218" s="109">
        <v>411389570.25999999</v>
      </c>
      <c r="M218" s="110">
        <v>612967472</v>
      </c>
      <c r="N218" s="110" t="s">
        <v>551</v>
      </c>
      <c r="O218" s="124" t="s">
        <v>7</v>
      </c>
      <c r="P218" s="98"/>
      <c r="Q218" s="2"/>
      <c r="R218" s="2"/>
      <c r="S218" s="2"/>
      <c r="T218" s="2"/>
      <c r="U218" s="2"/>
      <c r="V218" s="2"/>
      <c r="W218" s="2"/>
      <c r="X218" s="2"/>
      <c r="Y218" s="2"/>
      <c r="Z218" s="2"/>
    </row>
    <row r="219" spans="1:26" ht="25.5" customHeight="1">
      <c r="A219" s="98"/>
      <c r="B219" s="125" t="s">
        <v>175</v>
      </c>
      <c r="C219" t="s">
        <v>80</v>
      </c>
      <c r="E219" t="s">
        <v>182</v>
      </c>
      <c r="F219" t="s">
        <v>183</v>
      </c>
      <c r="G219" t="s">
        <v>768</v>
      </c>
      <c r="H219" t="s">
        <v>200</v>
      </c>
      <c r="I219" t="s">
        <v>178</v>
      </c>
      <c r="J219" s="109">
        <v>3448809244</v>
      </c>
      <c r="K219" s="109">
        <v>1756540140</v>
      </c>
      <c r="L219" s="109">
        <v>1791473975.98</v>
      </c>
      <c r="M219" s="110">
        <v>3448809244</v>
      </c>
      <c r="N219" s="110" t="s">
        <v>571</v>
      </c>
      <c r="O219" s="124" t="s">
        <v>7</v>
      </c>
      <c r="P219" s="98"/>
      <c r="Q219" s="2"/>
      <c r="R219" s="2"/>
      <c r="S219" s="2"/>
      <c r="T219" s="2"/>
      <c r="U219" s="2"/>
      <c r="V219" s="2"/>
      <c r="W219" s="2"/>
      <c r="X219" s="2"/>
      <c r="Y219" s="2"/>
      <c r="Z219" s="2"/>
    </row>
    <row r="220" spans="1:26" ht="25.5" customHeight="1">
      <c r="A220" s="98"/>
      <c r="B220" s="125" t="s">
        <v>175</v>
      </c>
      <c r="C220" t="s">
        <v>80</v>
      </c>
      <c r="E220" t="s">
        <v>182</v>
      </c>
      <c r="F220" t="s">
        <v>183</v>
      </c>
      <c r="G220" t="s">
        <v>769</v>
      </c>
      <c r="H220" t="s">
        <v>201</v>
      </c>
      <c r="I220" t="s">
        <v>178</v>
      </c>
      <c r="J220" s="109">
        <v>4369863016</v>
      </c>
      <c r="K220" s="109">
        <v>2500000001</v>
      </c>
      <c r="L220" s="109">
        <v>2522016835.1599998</v>
      </c>
      <c r="M220" s="110">
        <v>4369863016</v>
      </c>
      <c r="N220" s="110" t="s">
        <v>573</v>
      </c>
      <c r="O220" s="124" t="s">
        <v>7</v>
      </c>
      <c r="P220" s="98"/>
      <c r="Q220" s="2"/>
      <c r="R220" s="2"/>
      <c r="S220" s="2"/>
      <c r="T220" s="2"/>
      <c r="U220" s="2"/>
      <c r="V220" s="2"/>
      <c r="W220" s="2"/>
      <c r="X220" s="2"/>
      <c r="Y220" s="2"/>
      <c r="Z220" s="2"/>
    </row>
    <row r="221" spans="1:26" ht="25.5" customHeight="1">
      <c r="A221" s="98"/>
      <c r="B221" s="125" t="s">
        <v>175</v>
      </c>
      <c r="C221" t="s">
        <v>80</v>
      </c>
      <c r="E221" t="s">
        <v>182</v>
      </c>
      <c r="F221" t="s">
        <v>183</v>
      </c>
      <c r="G221" t="s">
        <v>770</v>
      </c>
      <c r="H221" t="s">
        <v>202</v>
      </c>
      <c r="I221" t="s">
        <v>178</v>
      </c>
      <c r="J221" s="109">
        <v>4260907533</v>
      </c>
      <c r="K221" s="109">
        <v>2500000004</v>
      </c>
      <c r="L221" s="109">
        <v>2565689487.1199999</v>
      </c>
      <c r="M221" s="110">
        <v>4260907533</v>
      </c>
      <c r="N221" s="110" t="s">
        <v>574</v>
      </c>
      <c r="O221" s="124" t="s">
        <v>7</v>
      </c>
      <c r="P221" s="98"/>
      <c r="Q221" s="2"/>
      <c r="R221" s="2"/>
      <c r="S221" s="2"/>
      <c r="T221" s="2"/>
      <c r="U221" s="2"/>
      <c r="V221" s="2"/>
      <c r="W221" s="2"/>
      <c r="X221" s="2"/>
      <c r="Y221" s="2"/>
      <c r="Z221" s="2"/>
    </row>
    <row r="222" spans="1:26" ht="25.5" customHeight="1">
      <c r="A222" s="98"/>
      <c r="B222" s="125" t="s">
        <v>175</v>
      </c>
      <c r="C222" t="s">
        <v>80</v>
      </c>
      <c r="D222" s="118"/>
      <c r="E222" t="s">
        <v>182</v>
      </c>
      <c r="F222" t="s">
        <v>183</v>
      </c>
      <c r="G222" t="s">
        <v>771</v>
      </c>
      <c r="H222" t="s">
        <v>203</v>
      </c>
      <c r="I222" t="s">
        <v>178</v>
      </c>
      <c r="J222" s="109">
        <v>4431496582</v>
      </c>
      <c r="K222" s="109">
        <v>2500000001</v>
      </c>
      <c r="L222" s="109">
        <v>2541981956.0700002</v>
      </c>
      <c r="M222" s="110">
        <v>4431496582</v>
      </c>
      <c r="N222" s="110" t="s">
        <v>561</v>
      </c>
      <c r="O222" s="124" t="s">
        <v>7</v>
      </c>
      <c r="P222" s="98"/>
      <c r="Q222" s="2"/>
      <c r="R222" s="2"/>
      <c r="S222" s="2"/>
      <c r="T222" s="2"/>
      <c r="U222" s="2"/>
      <c r="V222" s="2"/>
      <c r="W222" s="2"/>
      <c r="X222" s="2"/>
      <c r="Y222" s="2"/>
      <c r="Z222" s="2"/>
    </row>
    <row r="223" spans="1:26" ht="25.5" customHeight="1">
      <c r="A223" s="98"/>
      <c r="B223" s="125" t="s">
        <v>175</v>
      </c>
      <c r="C223" t="s">
        <v>80</v>
      </c>
      <c r="D223" s="118"/>
      <c r="E223" t="s">
        <v>182</v>
      </c>
      <c r="F223" t="s">
        <v>183</v>
      </c>
      <c r="G223" t="s">
        <v>772</v>
      </c>
      <c r="H223" t="s">
        <v>204</v>
      </c>
      <c r="I223" t="s">
        <v>178</v>
      </c>
      <c r="J223" s="109">
        <v>4566198628</v>
      </c>
      <c r="K223" s="109">
        <v>2499999999</v>
      </c>
      <c r="L223" s="109">
        <v>2542481964.3099999</v>
      </c>
      <c r="M223" s="110">
        <v>4566198628</v>
      </c>
      <c r="N223" s="110" t="s">
        <v>555</v>
      </c>
      <c r="O223" s="124" t="s">
        <v>7</v>
      </c>
      <c r="P223" s="98"/>
      <c r="Q223" s="2"/>
      <c r="R223" s="2"/>
      <c r="S223" s="2"/>
      <c r="T223" s="2"/>
      <c r="U223" s="2"/>
      <c r="V223" s="2"/>
      <c r="W223" s="2"/>
      <c r="X223" s="2"/>
      <c r="Y223" s="2"/>
      <c r="Z223" s="2"/>
    </row>
    <row r="224" spans="1:26" ht="25.5" customHeight="1">
      <c r="A224" s="98"/>
      <c r="B224" s="125" t="s">
        <v>175</v>
      </c>
      <c r="C224" t="s">
        <v>80</v>
      </c>
      <c r="D224" s="126"/>
      <c r="E224" t="s">
        <v>182</v>
      </c>
      <c r="F224" t="s">
        <v>183</v>
      </c>
      <c r="G224" t="s">
        <v>773</v>
      </c>
      <c r="H224" t="s">
        <v>205</v>
      </c>
      <c r="I224" t="s">
        <v>178</v>
      </c>
      <c r="J224" s="109">
        <v>4471147250</v>
      </c>
      <c r="K224" s="109">
        <v>2500000000</v>
      </c>
      <c r="L224" s="109">
        <v>2511971352.5</v>
      </c>
      <c r="M224" s="110">
        <v>4471147250</v>
      </c>
      <c r="N224" s="110" t="s">
        <v>563</v>
      </c>
      <c r="O224" s="124" t="s">
        <v>7</v>
      </c>
      <c r="P224" s="98"/>
      <c r="Q224" s="2"/>
      <c r="R224" s="2"/>
      <c r="S224" s="2"/>
      <c r="T224" s="2"/>
      <c r="U224" s="2"/>
      <c r="V224" s="2"/>
      <c r="W224" s="2"/>
      <c r="X224" s="2"/>
      <c r="Y224" s="2"/>
      <c r="Z224" s="2"/>
    </row>
    <row r="225" spans="1:26" ht="25.5" customHeight="1">
      <c r="A225" s="98"/>
      <c r="B225" s="125" t="s">
        <v>175</v>
      </c>
      <c r="C225" t="s">
        <v>80</v>
      </c>
      <c r="D225" s="126"/>
      <c r="E225" t="s">
        <v>182</v>
      </c>
      <c r="F225" t="s">
        <v>183</v>
      </c>
      <c r="G225" t="s">
        <v>774</v>
      </c>
      <c r="H225" t="s">
        <v>200</v>
      </c>
      <c r="I225" t="s">
        <v>178</v>
      </c>
      <c r="J225" s="109">
        <v>76458560</v>
      </c>
      <c r="K225" s="109">
        <v>50833494</v>
      </c>
      <c r="L225" s="109">
        <v>51626089.390000001</v>
      </c>
      <c r="M225" s="110">
        <v>76458560</v>
      </c>
      <c r="N225" s="110" t="s">
        <v>571</v>
      </c>
      <c r="O225" s="124" t="s">
        <v>7</v>
      </c>
      <c r="P225" s="98"/>
      <c r="Q225" s="2"/>
      <c r="R225" s="2"/>
      <c r="S225" s="2"/>
      <c r="T225" s="2"/>
      <c r="U225" s="2"/>
      <c r="V225" s="2"/>
      <c r="W225" s="2"/>
      <c r="X225" s="2"/>
      <c r="Y225" s="2"/>
      <c r="Z225" s="2"/>
    </row>
    <row r="226" spans="1:26" ht="25.5" customHeight="1">
      <c r="A226" s="98"/>
      <c r="B226" s="125" t="s">
        <v>175</v>
      </c>
      <c r="C226" t="s">
        <v>80</v>
      </c>
      <c r="D226" s="126"/>
      <c r="E226" t="s">
        <v>182</v>
      </c>
      <c r="F226" t="s">
        <v>183</v>
      </c>
      <c r="G226" t="s">
        <v>775</v>
      </c>
      <c r="H226" t="s">
        <v>206</v>
      </c>
      <c r="I226" t="s">
        <v>178</v>
      </c>
      <c r="J226" s="109">
        <v>5855465760</v>
      </c>
      <c r="K226" s="109">
        <v>3000000001</v>
      </c>
      <c r="L226" s="109">
        <v>3014082486.8499999</v>
      </c>
      <c r="M226" s="110">
        <v>5855465760</v>
      </c>
      <c r="N226" s="110" t="s">
        <v>575</v>
      </c>
      <c r="O226" s="124" t="s">
        <v>7</v>
      </c>
      <c r="P226" s="98"/>
      <c r="Q226" s="2"/>
      <c r="R226" s="2"/>
      <c r="S226" s="2"/>
      <c r="T226" s="2"/>
      <c r="U226" s="2"/>
      <c r="V226" s="2"/>
      <c r="W226" s="2"/>
      <c r="X226" s="2"/>
      <c r="Y226" s="2"/>
      <c r="Z226" s="2"/>
    </row>
    <row r="227" spans="1:26" ht="25.5" customHeight="1">
      <c r="A227" s="98"/>
      <c r="B227" s="125" t="s">
        <v>175</v>
      </c>
      <c r="C227" t="s">
        <v>80</v>
      </c>
      <c r="D227" s="126"/>
      <c r="E227" t="s">
        <v>182</v>
      </c>
      <c r="F227" t="s">
        <v>183</v>
      </c>
      <c r="G227" t="s">
        <v>776</v>
      </c>
      <c r="H227" t="s">
        <v>207</v>
      </c>
      <c r="I227" t="s">
        <v>178</v>
      </c>
      <c r="J227" s="109">
        <v>3366676721</v>
      </c>
      <c r="K227" s="109">
        <v>2023939724</v>
      </c>
      <c r="L227" s="109">
        <v>2009956234.53</v>
      </c>
      <c r="M227" s="110">
        <v>3366676721</v>
      </c>
      <c r="N227" s="110" t="s">
        <v>560</v>
      </c>
      <c r="O227" s="124" t="s">
        <v>7</v>
      </c>
      <c r="P227" s="98"/>
      <c r="Q227" s="2"/>
      <c r="R227" s="2"/>
      <c r="S227" s="2"/>
      <c r="T227" s="2"/>
      <c r="U227" s="2"/>
      <c r="V227" s="2"/>
      <c r="W227" s="2"/>
      <c r="X227" s="2"/>
      <c r="Y227" s="2"/>
      <c r="Z227" s="2"/>
    </row>
    <row r="228" spans="1:26" ht="25.5" customHeight="1">
      <c r="A228" s="98"/>
      <c r="B228" s="125" t="s">
        <v>175</v>
      </c>
      <c r="C228" t="s">
        <v>80</v>
      </c>
      <c r="D228" s="126"/>
      <c r="E228" t="s">
        <v>182</v>
      </c>
      <c r="F228" t="s">
        <v>183</v>
      </c>
      <c r="G228" t="s">
        <v>777</v>
      </c>
      <c r="H228" t="s">
        <v>208</v>
      </c>
      <c r="I228" t="s">
        <v>178</v>
      </c>
      <c r="J228" s="109">
        <v>51178927</v>
      </c>
      <c r="K228" s="109">
        <v>30516824</v>
      </c>
      <c r="L228" s="109">
        <v>30678822.699999999</v>
      </c>
      <c r="M228" s="110">
        <v>51178927</v>
      </c>
      <c r="N228" s="110" t="s">
        <v>577</v>
      </c>
      <c r="O228" s="124" t="s">
        <v>7</v>
      </c>
      <c r="P228" s="98"/>
      <c r="Q228" s="2"/>
      <c r="R228" s="2"/>
      <c r="S228" s="2"/>
      <c r="T228" s="2"/>
      <c r="U228" s="2"/>
      <c r="V228" s="2"/>
      <c r="W228" s="2"/>
      <c r="X228" s="2"/>
      <c r="Y228" s="2"/>
      <c r="Z228" s="2"/>
    </row>
    <row r="229" spans="1:26" ht="25.5" customHeight="1">
      <c r="A229" s="98"/>
      <c r="B229" s="125" t="s">
        <v>175</v>
      </c>
      <c r="C229" t="s">
        <v>80</v>
      </c>
      <c r="D229" s="126"/>
      <c r="E229" t="s">
        <v>182</v>
      </c>
      <c r="F229" t="s">
        <v>183</v>
      </c>
      <c r="G229" t="s">
        <v>778</v>
      </c>
      <c r="H229" t="s">
        <v>209</v>
      </c>
      <c r="I229" t="s">
        <v>178</v>
      </c>
      <c r="J229" s="109">
        <v>8241095900</v>
      </c>
      <c r="K229" s="109">
        <v>4999999999</v>
      </c>
      <c r="L229" s="109">
        <v>5061717816.3100004</v>
      </c>
      <c r="M229" s="110">
        <v>8241095900</v>
      </c>
      <c r="N229" s="110" t="s">
        <v>554</v>
      </c>
      <c r="O229" s="124" t="s">
        <v>7</v>
      </c>
      <c r="P229" s="98"/>
      <c r="Q229" s="2"/>
      <c r="R229" s="2"/>
      <c r="S229" s="2"/>
      <c r="T229" s="2"/>
      <c r="U229" s="2"/>
      <c r="V229" s="2"/>
      <c r="W229" s="2"/>
      <c r="X229" s="2"/>
      <c r="Y229" s="2"/>
      <c r="Z229" s="2"/>
    </row>
    <row r="230" spans="1:26" ht="25.5" customHeight="1">
      <c r="A230" s="98"/>
      <c r="B230" s="125" t="s">
        <v>175</v>
      </c>
      <c r="C230" t="s">
        <v>80</v>
      </c>
      <c r="D230" s="126"/>
      <c r="E230" t="s">
        <v>182</v>
      </c>
      <c r="F230" t="s">
        <v>183</v>
      </c>
      <c r="G230" t="s">
        <v>779</v>
      </c>
      <c r="H230" t="s">
        <v>210</v>
      </c>
      <c r="I230" t="s">
        <v>178</v>
      </c>
      <c r="J230" s="109">
        <v>8979068504</v>
      </c>
      <c r="K230" s="109">
        <v>5000000000</v>
      </c>
      <c r="L230" s="109">
        <v>5021554689.4300003</v>
      </c>
      <c r="M230" s="110">
        <v>8979068504</v>
      </c>
      <c r="N230" s="110" t="s">
        <v>580</v>
      </c>
      <c r="O230" s="124" t="s">
        <v>7</v>
      </c>
      <c r="P230" s="98"/>
      <c r="Q230" s="2"/>
      <c r="R230" s="2"/>
      <c r="S230" s="2"/>
      <c r="T230" s="2"/>
      <c r="U230" s="2"/>
      <c r="V230" s="2"/>
      <c r="W230" s="2"/>
      <c r="X230" s="2"/>
      <c r="Y230" s="2"/>
      <c r="Z230" s="2"/>
    </row>
    <row r="231" spans="1:26" ht="25.5" customHeight="1">
      <c r="A231" s="98"/>
      <c r="B231" s="125" t="s">
        <v>175</v>
      </c>
      <c r="C231" t="s">
        <v>80</v>
      </c>
      <c r="D231" s="126"/>
      <c r="E231" t="s">
        <v>182</v>
      </c>
      <c r="F231" t="s">
        <v>183</v>
      </c>
      <c r="G231" t="s">
        <v>780</v>
      </c>
      <c r="H231" t="s">
        <v>211</v>
      </c>
      <c r="I231" t="s">
        <v>178</v>
      </c>
      <c r="J231" s="109">
        <v>17842054801</v>
      </c>
      <c r="K231" s="109">
        <v>9999999999</v>
      </c>
      <c r="L231" s="109">
        <v>10142261907.219999</v>
      </c>
      <c r="M231" s="110">
        <v>17842054801</v>
      </c>
      <c r="N231" s="110" t="s">
        <v>577</v>
      </c>
      <c r="O231" s="124" t="s">
        <v>7</v>
      </c>
      <c r="P231" s="98"/>
      <c r="Q231" s="2"/>
      <c r="R231" s="2"/>
      <c r="S231" s="2"/>
      <c r="T231" s="2"/>
      <c r="U231" s="2"/>
      <c r="V231" s="2"/>
      <c r="W231" s="2"/>
      <c r="X231" s="2"/>
      <c r="Y231" s="2"/>
      <c r="Z231" s="2"/>
    </row>
    <row r="232" spans="1:26" ht="25.5" customHeight="1">
      <c r="A232" s="98"/>
      <c r="B232" s="125" t="s">
        <v>175</v>
      </c>
      <c r="C232" t="s">
        <v>80</v>
      </c>
      <c r="D232" s="118"/>
      <c r="E232" t="s">
        <v>182</v>
      </c>
      <c r="F232" t="s">
        <v>183</v>
      </c>
      <c r="G232" t="s">
        <v>781</v>
      </c>
      <c r="H232" t="s">
        <v>211</v>
      </c>
      <c r="I232" t="s">
        <v>178</v>
      </c>
      <c r="J232" s="109">
        <v>1784205480</v>
      </c>
      <c r="K232" s="109">
        <v>999999999</v>
      </c>
      <c r="L232" s="109">
        <v>1014226190.67</v>
      </c>
      <c r="M232" s="110">
        <v>1784205480</v>
      </c>
      <c r="N232" s="110" t="s">
        <v>577</v>
      </c>
      <c r="O232" s="124" t="s">
        <v>7</v>
      </c>
      <c r="P232" s="98"/>
      <c r="Q232" s="2"/>
      <c r="R232" s="2"/>
      <c r="S232" s="2"/>
      <c r="T232" s="2"/>
      <c r="U232" s="2"/>
      <c r="V232" s="2"/>
      <c r="W232" s="2"/>
      <c r="X232" s="2"/>
      <c r="Y232" s="2"/>
      <c r="Z232" s="2"/>
    </row>
    <row r="233" spans="1:26" ht="25.5" customHeight="1">
      <c r="A233" s="98"/>
      <c r="B233" s="125" t="s">
        <v>175</v>
      </c>
      <c r="C233" t="s">
        <v>80</v>
      </c>
      <c r="D233" s="118"/>
      <c r="E233" t="s">
        <v>182</v>
      </c>
      <c r="F233" t="s">
        <v>183</v>
      </c>
      <c r="G233" t="s">
        <v>782</v>
      </c>
      <c r="H233" t="s">
        <v>211</v>
      </c>
      <c r="I233" t="s">
        <v>178</v>
      </c>
      <c r="J233" s="109">
        <v>1784205480</v>
      </c>
      <c r="K233" s="109">
        <v>999999999</v>
      </c>
      <c r="L233" s="109">
        <v>1014226190.67</v>
      </c>
      <c r="M233" s="110">
        <v>1784205480</v>
      </c>
      <c r="N233" s="110" t="s">
        <v>577</v>
      </c>
      <c r="O233" s="124" t="s">
        <v>7</v>
      </c>
      <c r="P233" s="98"/>
      <c r="Q233" s="2"/>
      <c r="R233" s="2"/>
      <c r="S233" s="2"/>
      <c r="T233" s="2"/>
      <c r="U233" s="2"/>
      <c r="V233" s="2"/>
      <c r="W233" s="2"/>
      <c r="X233" s="2"/>
      <c r="Y233" s="2"/>
      <c r="Z233" s="2"/>
    </row>
    <row r="234" spans="1:26" ht="25.5" customHeight="1">
      <c r="A234" s="98"/>
      <c r="B234" s="125" t="s">
        <v>175</v>
      </c>
      <c r="C234" t="s">
        <v>80</v>
      </c>
      <c r="D234" s="118"/>
      <c r="E234" t="s">
        <v>182</v>
      </c>
      <c r="F234" t="s">
        <v>183</v>
      </c>
      <c r="G234" t="s">
        <v>783</v>
      </c>
      <c r="H234" t="s">
        <v>211</v>
      </c>
      <c r="I234" t="s">
        <v>178</v>
      </c>
      <c r="J234" s="109">
        <v>1784205480</v>
      </c>
      <c r="K234" s="109">
        <v>999999999</v>
      </c>
      <c r="L234" s="109">
        <v>1014226190.67</v>
      </c>
      <c r="M234" s="110">
        <v>1784205480</v>
      </c>
      <c r="N234" s="110" t="s">
        <v>577</v>
      </c>
      <c r="O234" s="124" t="s">
        <v>7</v>
      </c>
      <c r="P234" s="98"/>
      <c r="Q234" s="2"/>
      <c r="R234" s="2"/>
      <c r="S234" s="2"/>
      <c r="T234" s="2"/>
      <c r="U234" s="2"/>
      <c r="V234" s="2"/>
      <c r="W234" s="2"/>
      <c r="X234" s="2"/>
      <c r="Y234" s="2"/>
      <c r="Z234" s="2"/>
    </row>
    <row r="235" spans="1:26" ht="25.5" customHeight="1">
      <c r="A235" s="98"/>
      <c r="B235" s="125" t="s">
        <v>175</v>
      </c>
      <c r="C235" t="s">
        <v>80</v>
      </c>
      <c r="D235" s="118"/>
      <c r="E235" t="s">
        <v>182</v>
      </c>
      <c r="F235" t="s">
        <v>183</v>
      </c>
      <c r="G235" t="s">
        <v>784</v>
      </c>
      <c r="H235" t="s">
        <v>212</v>
      </c>
      <c r="I235" t="s">
        <v>178</v>
      </c>
      <c r="J235" s="109">
        <v>9448219172</v>
      </c>
      <c r="K235" s="109">
        <v>5000000000</v>
      </c>
      <c r="L235" s="109">
        <v>5024957988.5200005</v>
      </c>
      <c r="M235" s="110">
        <v>9448219172</v>
      </c>
      <c r="N235" s="110" t="s">
        <v>585</v>
      </c>
      <c r="O235" s="124" t="s">
        <v>7</v>
      </c>
      <c r="P235" s="98"/>
      <c r="Q235" s="2"/>
      <c r="R235" s="2"/>
      <c r="S235" s="2"/>
      <c r="T235" s="2"/>
      <c r="U235" s="2"/>
      <c r="V235" s="2"/>
      <c r="W235" s="2"/>
      <c r="X235" s="2"/>
      <c r="Y235" s="2"/>
      <c r="Z235" s="2"/>
    </row>
    <row r="236" spans="1:26" ht="25.5" customHeight="1">
      <c r="A236" s="98"/>
      <c r="B236" s="125" t="s">
        <v>175</v>
      </c>
      <c r="C236" t="s">
        <v>80</v>
      </c>
      <c r="D236" s="118"/>
      <c r="E236" t="s">
        <v>182</v>
      </c>
      <c r="F236" t="s">
        <v>183</v>
      </c>
      <c r="G236" t="s">
        <v>785</v>
      </c>
      <c r="H236" t="s">
        <v>786</v>
      </c>
      <c r="I236" t="s">
        <v>178</v>
      </c>
      <c r="J236" s="109">
        <v>10398150678</v>
      </c>
      <c r="K236" s="109">
        <v>5000000000</v>
      </c>
      <c r="L236" s="109">
        <v>5128939829.2600002</v>
      </c>
      <c r="M236" s="110">
        <v>10398150678</v>
      </c>
      <c r="N236" s="110" t="s">
        <v>576</v>
      </c>
      <c r="O236" s="124" t="s">
        <v>7</v>
      </c>
      <c r="P236" s="98"/>
      <c r="Q236" s="2"/>
      <c r="R236" s="2"/>
      <c r="S236" s="2"/>
      <c r="T236" s="2"/>
      <c r="U236" s="2"/>
      <c r="V236" s="2"/>
      <c r="W236" s="2"/>
      <c r="X236" s="2"/>
      <c r="Y236" s="2"/>
      <c r="Z236" s="2"/>
    </row>
    <row r="237" spans="1:26" ht="25.5" customHeight="1">
      <c r="A237" s="98"/>
      <c r="B237" s="125" t="s">
        <v>175</v>
      </c>
      <c r="C237" t="s">
        <v>80</v>
      </c>
      <c r="D237" s="118"/>
      <c r="E237" t="s">
        <v>182</v>
      </c>
      <c r="F237" t="s">
        <v>183</v>
      </c>
      <c r="G237" t="s">
        <v>787</v>
      </c>
      <c r="H237" t="s">
        <v>213</v>
      </c>
      <c r="I237" t="s">
        <v>178</v>
      </c>
      <c r="J237" s="109">
        <v>3463178077</v>
      </c>
      <c r="K237" s="109">
        <v>2022931505</v>
      </c>
      <c r="L237" s="109">
        <v>2005344973.03</v>
      </c>
      <c r="M237" s="110">
        <v>3463178077</v>
      </c>
      <c r="N237" s="110" t="s">
        <v>576</v>
      </c>
      <c r="O237" s="124" t="s">
        <v>7</v>
      </c>
      <c r="P237" s="98"/>
      <c r="Q237" s="2"/>
      <c r="R237" s="2"/>
      <c r="S237" s="2"/>
      <c r="T237" s="2"/>
      <c r="U237" s="2"/>
      <c r="V237" s="2"/>
      <c r="W237" s="2"/>
      <c r="X237" s="2"/>
      <c r="Y237" s="2"/>
      <c r="Z237" s="2"/>
    </row>
    <row r="238" spans="1:26" ht="25.5" customHeight="1">
      <c r="A238" s="98"/>
      <c r="B238" s="125" t="s">
        <v>175</v>
      </c>
      <c r="C238" t="s">
        <v>80</v>
      </c>
      <c r="D238" s="118"/>
      <c r="E238" t="s">
        <v>182</v>
      </c>
      <c r="F238" t="s">
        <v>183</v>
      </c>
      <c r="G238" t="s">
        <v>788</v>
      </c>
      <c r="H238" t="s">
        <v>789</v>
      </c>
      <c r="I238" t="s">
        <v>178</v>
      </c>
      <c r="J238" s="109">
        <v>6137917816</v>
      </c>
      <c r="K238" s="109">
        <v>3143282137</v>
      </c>
      <c r="L238" s="109">
        <v>3180815932.8499999</v>
      </c>
      <c r="M238" s="110">
        <v>6137917816</v>
      </c>
      <c r="N238" s="110" t="s">
        <v>559</v>
      </c>
      <c r="O238" s="124" t="s">
        <v>7</v>
      </c>
      <c r="P238" s="98"/>
      <c r="Q238" s="2"/>
      <c r="R238" s="2"/>
      <c r="S238" s="2"/>
      <c r="T238" s="2"/>
      <c r="U238" s="2"/>
      <c r="V238" s="2"/>
      <c r="W238" s="2"/>
      <c r="X238" s="2"/>
      <c r="Y238" s="2"/>
      <c r="Z238" s="2"/>
    </row>
    <row r="239" spans="1:26" ht="25.5" customHeight="1">
      <c r="A239" s="98"/>
      <c r="B239" s="125" t="s">
        <v>175</v>
      </c>
      <c r="C239" t="s">
        <v>80</v>
      </c>
      <c r="D239" s="118"/>
      <c r="E239" t="s">
        <v>182</v>
      </c>
      <c r="F239" t="s">
        <v>183</v>
      </c>
      <c r="G239" t="s">
        <v>790</v>
      </c>
      <c r="H239" t="s">
        <v>789</v>
      </c>
      <c r="I239" t="s">
        <v>178</v>
      </c>
      <c r="J239" s="109">
        <v>460343829</v>
      </c>
      <c r="K239" s="109">
        <v>235746157</v>
      </c>
      <c r="L239" s="109">
        <v>238561190.55000001</v>
      </c>
      <c r="M239" s="110">
        <v>460343829</v>
      </c>
      <c r="N239" s="110" t="s">
        <v>559</v>
      </c>
      <c r="O239" s="124" t="s">
        <v>7</v>
      </c>
      <c r="P239" s="98"/>
      <c r="Q239" s="2"/>
      <c r="R239" s="2"/>
      <c r="S239" s="2"/>
      <c r="T239" s="2"/>
      <c r="U239" s="2"/>
      <c r="V239" s="2"/>
      <c r="W239" s="2"/>
      <c r="X239" s="2"/>
      <c r="Y239" s="2"/>
      <c r="Z239" s="2"/>
    </row>
    <row r="240" spans="1:26" ht="25.5" customHeight="1">
      <c r="A240" s="98"/>
      <c r="B240" s="125" t="s">
        <v>175</v>
      </c>
      <c r="C240" t="s">
        <v>80</v>
      </c>
      <c r="D240" s="118"/>
      <c r="E240" t="s">
        <v>182</v>
      </c>
      <c r="F240" t="s">
        <v>183</v>
      </c>
      <c r="G240" t="s">
        <v>791</v>
      </c>
      <c r="H240" t="s">
        <v>200</v>
      </c>
      <c r="I240" t="s">
        <v>178</v>
      </c>
      <c r="J240" s="109">
        <v>1175040623</v>
      </c>
      <c r="K240" s="109">
        <v>1166240486</v>
      </c>
      <c r="L240" s="109">
        <v>1171953047.22</v>
      </c>
      <c r="M240" s="110">
        <v>1175040623</v>
      </c>
      <c r="N240" s="110" t="s">
        <v>571</v>
      </c>
      <c r="O240" s="124" t="s">
        <v>7</v>
      </c>
      <c r="P240" s="98"/>
      <c r="Q240" s="2"/>
      <c r="R240" s="2"/>
      <c r="S240" s="2"/>
      <c r="T240" s="2"/>
      <c r="U240" s="2"/>
      <c r="V240" s="2"/>
      <c r="W240" s="2"/>
      <c r="X240" s="2"/>
      <c r="Y240" s="2"/>
      <c r="Z240" s="2"/>
    </row>
    <row r="241" spans="1:26" ht="25.5" customHeight="1">
      <c r="A241" s="98"/>
      <c r="B241" s="125" t="s">
        <v>175</v>
      </c>
      <c r="C241" t="s">
        <v>80</v>
      </c>
      <c r="D241" s="118"/>
      <c r="E241" t="s">
        <v>182</v>
      </c>
      <c r="F241" t="s">
        <v>183</v>
      </c>
      <c r="G241" t="s">
        <v>792</v>
      </c>
      <c r="H241" t="s">
        <v>793</v>
      </c>
      <c r="I241" t="s">
        <v>178</v>
      </c>
      <c r="J241" s="109">
        <v>4125890406</v>
      </c>
      <c r="K241" s="109">
        <v>2507123289</v>
      </c>
      <c r="L241" s="109">
        <v>2517689389.2399998</v>
      </c>
      <c r="M241" s="110">
        <v>4125890406</v>
      </c>
      <c r="N241" s="110" t="s">
        <v>554</v>
      </c>
      <c r="O241" s="124" t="s">
        <v>7</v>
      </c>
      <c r="P241" s="98"/>
      <c r="Q241" s="2"/>
      <c r="R241" s="2"/>
      <c r="S241" s="2"/>
      <c r="T241" s="2"/>
      <c r="U241" s="2"/>
      <c r="V241" s="2"/>
      <c r="W241" s="2"/>
      <c r="X241" s="2"/>
      <c r="Y241" s="2"/>
      <c r="Z241" s="2"/>
    </row>
    <row r="242" spans="1:26" ht="25.5" customHeight="1">
      <c r="A242" s="98"/>
      <c r="B242" s="125" t="s">
        <v>175</v>
      </c>
      <c r="C242" t="s">
        <v>80</v>
      </c>
      <c r="D242" s="118"/>
      <c r="E242" t="s">
        <v>182</v>
      </c>
      <c r="F242" t="s">
        <v>183</v>
      </c>
      <c r="G242" t="s">
        <v>794</v>
      </c>
      <c r="H242" t="s">
        <v>795</v>
      </c>
      <c r="I242" t="s">
        <v>178</v>
      </c>
      <c r="J242" s="109">
        <v>4344383562</v>
      </c>
      <c r="K242" s="109">
        <v>2507232879</v>
      </c>
      <c r="L242" s="109">
        <v>2517960961.8699999</v>
      </c>
      <c r="M242" s="110">
        <v>4344383562</v>
      </c>
      <c r="N242" s="110" t="s">
        <v>585</v>
      </c>
      <c r="O242" s="124" t="s">
        <v>7</v>
      </c>
      <c r="P242" s="98"/>
      <c r="Q242" s="2"/>
      <c r="R242" s="2"/>
      <c r="S242" s="2"/>
      <c r="T242" s="2"/>
      <c r="U242" s="2"/>
      <c r="V242" s="2"/>
      <c r="W242" s="2"/>
      <c r="X242" s="2"/>
      <c r="Y242" s="2"/>
      <c r="Z242" s="2"/>
    </row>
    <row r="243" spans="1:26" ht="25.5" customHeight="1">
      <c r="A243" s="98"/>
      <c r="B243" s="125" t="s">
        <v>175</v>
      </c>
      <c r="C243" t="s">
        <v>82</v>
      </c>
      <c r="D243" s="118"/>
      <c r="E243" t="s">
        <v>182</v>
      </c>
      <c r="F243" t="s">
        <v>183</v>
      </c>
      <c r="G243" t="s">
        <v>796</v>
      </c>
      <c r="H243" t="s">
        <v>214</v>
      </c>
      <c r="I243" t="s">
        <v>178</v>
      </c>
      <c r="J243" s="109">
        <v>2089380818</v>
      </c>
      <c r="K243" s="109">
        <v>1499999999</v>
      </c>
      <c r="L243" s="109">
        <v>1499994901.6800001</v>
      </c>
      <c r="M243" s="110">
        <v>2089380818</v>
      </c>
      <c r="N243" s="110" t="s">
        <v>587</v>
      </c>
      <c r="O243" s="124" t="s">
        <v>7</v>
      </c>
      <c r="P243" s="98"/>
      <c r="Q243" s="2"/>
      <c r="R243" s="2"/>
      <c r="S243" s="2"/>
      <c r="T243" s="2"/>
      <c r="U243" s="2"/>
      <c r="V243" s="2"/>
      <c r="W243" s="2"/>
      <c r="X243" s="2"/>
      <c r="Y243" s="2"/>
      <c r="Z243" s="2"/>
    </row>
    <row r="244" spans="1:26" ht="25.5" customHeight="1">
      <c r="A244" s="98"/>
      <c r="B244" s="125" t="s">
        <v>175</v>
      </c>
      <c r="C244" t="s">
        <v>83</v>
      </c>
      <c r="D244" s="118"/>
      <c r="E244" t="s">
        <v>176</v>
      </c>
      <c r="F244" t="s">
        <v>183</v>
      </c>
      <c r="G244" t="s">
        <v>797</v>
      </c>
      <c r="H244" t="s">
        <v>216</v>
      </c>
      <c r="I244" t="s">
        <v>178</v>
      </c>
      <c r="J244" s="109">
        <v>29972602740</v>
      </c>
      <c r="K244" s="109">
        <v>20000000000</v>
      </c>
      <c r="L244" s="109">
        <v>20448766113.580002</v>
      </c>
      <c r="M244" s="110">
        <v>29972602740</v>
      </c>
      <c r="N244" s="110" t="s">
        <v>537</v>
      </c>
      <c r="O244" s="124" t="s">
        <v>7</v>
      </c>
      <c r="P244" s="98"/>
      <c r="Q244" s="2"/>
      <c r="R244" s="2"/>
      <c r="S244" s="2"/>
      <c r="T244" s="2"/>
      <c r="U244" s="2"/>
      <c r="V244" s="2"/>
      <c r="W244" s="2"/>
      <c r="X244" s="2"/>
      <c r="Y244" s="2"/>
      <c r="Z244" s="2"/>
    </row>
    <row r="245" spans="1:26" ht="25.5" customHeight="1">
      <c r="A245" s="98"/>
      <c r="B245" s="125" t="s">
        <v>175</v>
      </c>
      <c r="C245" t="s">
        <v>83</v>
      </c>
      <c r="D245" s="118"/>
      <c r="E245" t="s">
        <v>176</v>
      </c>
      <c r="F245" t="s">
        <v>183</v>
      </c>
      <c r="G245" t="s">
        <v>798</v>
      </c>
      <c r="H245" t="s">
        <v>217</v>
      </c>
      <c r="I245" t="s">
        <v>178</v>
      </c>
      <c r="J245" s="109">
        <v>30169863014</v>
      </c>
      <c r="K245" s="109">
        <v>20000000001</v>
      </c>
      <c r="L245" s="109">
        <v>20447686722.189999</v>
      </c>
      <c r="M245" s="110">
        <v>30169863014</v>
      </c>
      <c r="N245" s="110" t="s">
        <v>537</v>
      </c>
      <c r="O245" s="124" t="s">
        <v>7</v>
      </c>
      <c r="P245" s="98"/>
      <c r="Q245" s="2"/>
      <c r="R245" s="2"/>
      <c r="S245" s="2"/>
      <c r="T245" s="2"/>
      <c r="U245" s="2"/>
      <c r="V245" s="2"/>
      <c r="W245" s="2"/>
      <c r="X245" s="2"/>
      <c r="Y245" s="2"/>
      <c r="Z245" s="2"/>
    </row>
    <row r="246" spans="1:26" ht="25.5" customHeight="1">
      <c r="A246" s="98"/>
      <c r="B246" s="125" t="s">
        <v>175</v>
      </c>
      <c r="C246" t="s">
        <v>83</v>
      </c>
      <c r="D246" s="118"/>
      <c r="E246" t="s">
        <v>176</v>
      </c>
      <c r="F246" t="s">
        <v>183</v>
      </c>
      <c r="G246" t="s">
        <v>799</v>
      </c>
      <c r="H246" t="s">
        <v>217</v>
      </c>
      <c r="I246" t="s">
        <v>178</v>
      </c>
      <c r="J246" s="109">
        <v>12067945210</v>
      </c>
      <c r="K246" s="109">
        <v>8050410961</v>
      </c>
      <c r="L246" s="109">
        <v>8179415114.5</v>
      </c>
      <c r="M246" s="110">
        <v>12067945210</v>
      </c>
      <c r="N246" s="110" t="s">
        <v>537</v>
      </c>
      <c r="O246" s="124" t="s">
        <v>7</v>
      </c>
      <c r="P246" s="98"/>
      <c r="Q246" s="2"/>
      <c r="R246" s="2"/>
      <c r="S246" s="2"/>
      <c r="T246" s="2"/>
      <c r="U246" s="2"/>
      <c r="V246" s="2"/>
      <c r="W246" s="2"/>
      <c r="X246" s="2"/>
      <c r="Y246" s="2"/>
      <c r="Z246" s="2"/>
    </row>
    <row r="247" spans="1:26" ht="25.5" customHeight="1">
      <c r="A247" s="98"/>
      <c r="B247" s="125" t="s">
        <v>175</v>
      </c>
      <c r="C247" t="s">
        <v>83</v>
      </c>
      <c r="D247" s="118"/>
      <c r="E247" t="s">
        <v>176</v>
      </c>
      <c r="F247" t="s">
        <v>183</v>
      </c>
      <c r="G247" t="s">
        <v>800</v>
      </c>
      <c r="H247" t="s">
        <v>218</v>
      </c>
      <c r="I247" t="s">
        <v>178</v>
      </c>
      <c r="J247" s="109">
        <v>5042136986</v>
      </c>
      <c r="K247" s="109">
        <v>4012493151</v>
      </c>
      <c r="L247" s="109">
        <v>4085334136.8499999</v>
      </c>
      <c r="M247" s="110">
        <v>5042136986</v>
      </c>
      <c r="N247" s="110" t="s">
        <v>536</v>
      </c>
      <c r="O247" s="124" t="s">
        <v>7</v>
      </c>
      <c r="P247" s="98"/>
      <c r="Q247" s="2"/>
      <c r="R247" s="2"/>
      <c r="S247" s="2"/>
      <c r="T247" s="2"/>
      <c r="U247" s="2"/>
      <c r="V247" s="2"/>
      <c r="W247" s="2"/>
      <c r="X247" s="2"/>
      <c r="Y247" s="2"/>
      <c r="Z247" s="2"/>
    </row>
    <row r="248" spans="1:26" ht="25.5" customHeight="1">
      <c r="A248" s="98"/>
      <c r="B248" s="125" t="s">
        <v>175</v>
      </c>
      <c r="C248" t="s">
        <v>83</v>
      </c>
      <c r="D248" s="118"/>
      <c r="E248" t="s">
        <v>176</v>
      </c>
      <c r="F248" t="s">
        <v>183</v>
      </c>
      <c r="G248" t="s">
        <v>801</v>
      </c>
      <c r="H248" t="s">
        <v>220</v>
      </c>
      <c r="I248" t="s">
        <v>178</v>
      </c>
      <c r="J248" s="109">
        <v>9515631175</v>
      </c>
      <c r="K248" s="109">
        <v>6018257876</v>
      </c>
      <c r="L248" s="109">
        <v>6104981366.6400003</v>
      </c>
      <c r="M248" s="110">
        <v>9515631175</v>
      </c>
      <c r="N248" s="110" t="s">
        <v>596</v>
      </c>
      <c r="O248" s="124" t="s">
        <v>7</v>
      </c>
      <c r="P248" s="98"/>
      <c r="Q248" s="2"/>
      <c r="R248" s="2"/>
      <c r="S248" s="2"/>
      <c r="T248" s="2"/>
      <c r="U248" s="2"/>
      <c r="V248" s="2"/>
      <c r="W248" s="2"/>
      <c r="X248" s="2"/>
      <c r="Y248" s="2"/>
      <c r="Z248" s="2"/>
    </row>
    <row r="249" spans="1:26" ht="25.5" customHeight="1">
      <c r="A249" s="98"/>
      <c r="B249" s="125" t="s">
        <v>175</v>
      </c>
      <c r="C249" t="s">
        <v>83</v>
      </c>
      <c r="D249" s="118"/>
      <c r="E249" t="s">
        <v>176</v>
      </c>
      <c r="F249" t="s">
        <v>183</v>
      </c>
      <c r="G249" t="s">
        <v>802</v>
      </c>
      <c r="H249" t="s">
        <v>219</v>
      </c>
      <c r="I249" t="s">
        <v>178</v>
      </c>
      <c r="J249" s="109">
        <v>5527945210</v>
      </c>
      <c r="K249" s="109">
        <v>4063643836</v>
      </c>
      <c r="L249" s="109">
        <v>4113862364.1100001</v>
      </c>
      <c r="M249" s="110">
        <v>5527945210</v>
      </c>
      <c r="N249" s="110" t="s">
        <v>597</v>
      </c>
      <c r="O249" s="124" t="s">
        <v>7</v>
      </c>
      <c r="P249" s="98"/>
      <c r="Q249" s="2"/>
      <c r="R249" s="2"/>
      <c r="S249" s="2"/>
      <c r="T249" s="2"/>
      <c r="U249" s="2"/>
      <c r="V249" s="2"/>
      <c r="W249" s="2"/>
      <c r="X249" s="2"/>
      <c r="Y249" s="2"/>
      <c r="Z249" s="2"/>
    </row>
    <row r="250" spans="1:26" ht="25.5" customHeight="1">
      <c r="A250" s="98"/>
      <c r="B250" s="125" t="s">
        <v>175</v>
      </c>
      <c r="C250" t="s">
        <v>84</v>
      </c>
      <c r="D250" s="118"/>
      <c r="E250" t="s">
        <v>221</v>
      </c>
      <c r="F250" t="s">
        <v>183</v>
      </c>
      <c r="G250" t="s">
        <v>803</v>
      </c>
      <c r="H250" t="s">
        <v>222</v>
      </c>
      <c r="I250" t="s">
        <v>178</v>
      </c>
      <c r="J250" s="109">
        <v>7025891179</v>
      </c>
      <c r="K250" s="109">
        <v>3988790630</v>
      </c>
      <c r="L250" s="109">
        <v>4095414602.9099998</v>
      </c>
      <c r="M250" s="110">
        <v>7025891179</v>
      </c>
      <c r="N250" s="110" t="s">
        <v>598</v>
      </c>
      <c r="O250" s="124" t="s">
        <v>7</v>
      </c>
      <c r="P250" s="98"/>
      <c r="Q250" s="2"/>
      <c r="R250" s="2"/>
      <c r="S250" s="2"/>
      <c r="T250" s="2"/>
      <c r="U250" s="2"/>
      <c r="V250" s="2"/>
      <c r="W250" s="2"/>
      <c r="X250" s="2"/>
      <c r="Y250" s="2"/>
      <c r="Z250" s="2"/>
    </row>
    <row r="251" spans="1:26" ht="25.5" customHeight="1">
      <c r="A251" s="98"/>
      <c r="B251" s="125" t="s">
        <v>175</v>
      </c>
      <c r="C251" t="s">
        <v>84</v>
      </c>
      <c r="D251" s="118"/>
      <c r="E251" t="s">
        <v>221</v>
      </c>
      <c r="F251" t="s">
        <v>183</v>
      </c>
      <c r="G251" t="s">
        <v>804</v>
      </c>
      <c r="H251" t="s">
        <v>223</v>
      </c>
      <c r="I251" t="s">
        <v>178</v>
      </c>
      <c r="J251" s="109">
        <v>3770978182</v>
      </c>
      <c r="K251" s="109">
        <v>2232754850</v>
      </c>
      <c r="L251" s="109">
        <v>2245301300.9400001</v>
      </c>
      <c r="M251" s="110">
        <v>3770978182</v>
      </c>
      <c r="N251" s="110" t="s">
        <v>598</v>
      </c>
      <c r="O251" s="124" t="s">
        <v>7</v>
      </c>
      <c r="P251" s="98"/>
      <c r="Q251" s="2"/>
      <c r="R251" s="2"/>
      <c r="S251" s="2"/>
      <c r="T251" s="2"/>
      <c r="U251" s="2"/>
      <c r="V251" s="2"/>
      <c r="W251" s="2"/>
      <c r="X251" s="2"/>
      <c r="Y251" s="2"/>
      <c r="Z251" s="2"/>
    </row>
    <row r="252" spans="1:26" ht="25.5" customHeight="1">
      <c r="A252" s="98"/>
      <c r="B252" s="125" t="s">
        <v>175</v>
      </c>
      <c r="C252" t="s">
        <v>84</v>
      </c>
      <c r="D252" s="118"/>
      <c r="E252" t="s">
        <v>221</v>
      </c>
      <c r="F252" t="s">
        <v>183</v>
      </c>
      <c r="G252" t="s">
        <v>805</v>
      </c>
      <c r="H252" t="s">
        <v>223</v>
      </c>
      <c r="I252" t="s">
        <v>178</v>
      </c>
      <c r="J252" s="109">
        <v>1698080</v>
      </c>
      <c r="K252" s="109">
        <v>1023409</v>
      </c>
      <c r="L252" s="109">
        <v>1034613.12</v>
      </c>
      <c r="M252" s="110">
        <v>1698080</v>
      </c>
      <c r="N252" s="110" t="s">
        <v>599</v>
      </c>
      <c r="O252" s="124" t="s">
        <v>7</v>
      </c>
      <c r="P252" s="98"/>
      <c r="Q252" s="2"/>
      <c r="R252" s="2"/>
      <c r="S252" s="2"/>
      <c r="T252" s="2"/>
      <c r="U252" s="2"/>
      <c r="V252" s="2"/>
      <c r="W252" s="2"/>
      <c r="X252" s="2"/>
      <c r="Y252" s="2"/>
      <c r="Z252" s="2"/>
    </row>
    <row r="253" spans="1:26" ht="25.5" customHeight="1">
      <c r="A253" s="98"/>
      <c r="B253" s="125" t="s">
        <v>224</v>
      </c>
      <c r="C253" t="s">
        <v>85</v>
      </c>
      <c r="D253" s="118"/>
      <c r="E253" t="s">
        <v>182</v>
      </c>
      <c r="F253" t="s">
        <v>183</v>
      </c>
      <c r="G253" t="s">
        <v>806</v>
      </c>
      <c r="H253" t="s">
        <v>225</v>
      </c>
      <c r="I253" t="s">
        <v>178</v>
      </c>
      <c r="J253" s="109">
        <v>1997383565</v>
      </c>
      <c r="K253" s="109">
        <v>1500390412</v>
      </c>
      <c r="L253" s="109">
        <v>1548843767.23</v>
      </c>
      <c r="M253" s="110">
        <v>1997383565</v>
      </c>
      <c r="N253" s="110" t="s">
        <v>536</v>
      </c>
      <c r="O253" s="124" t="s">
        <v>7</v>
      </c>
      <c r="P253" s="98"/>
      <c r="Q253" s="2"/>
      <c r="R253" s="2"/>
      <c r="S253" s="2"/>
      <c r="T253" s="2"/>
      <c r="U253" s="2"/>
      <c r="V253" s="2"/>
      <c r="W253" s="2"/>
      <c r="X253" s="2"/>
      <c r="Y253" s="2"/>
      <c r="Z253" s="2"/>
    </row>
    <row r="254" spans="1:26" ht="25.5" customHeight="1">
      <c r="A254" s="98"/>
      <c r="B254" s="125" t="s">
        <v>224</v>
      </c>
      <c r="C254" t="s">
        <v>85</v>
      </c>
      <c r="D254" s="118"/>
      <c r="E254" t="s">
        <v>182</v>
      </c>
      <c r="F254" t="s">
        <v>183</v>
      </c>
      <c r="G254" t="s">
        <v>807</v>
      </c>
      <c r="H254" t="s">
        <v>225</v>
      </c>
      <c r="I254" t="s">
        <v>178</v>
      </c>
      <c r="J254" s="109">
        <v>1997383565</v>
      </c>
      <c r="K254" s="109">
        <v>1500390412</v>
      </c>
      <c r="L254" s="109">
        <v>1548843767.23</v>
      </c>
      <c r="M254" s="110">
        <v>1997383565</v>
      </c>
      <c r="N254" s="110" t="s">
        <v>536</v>
      </c>
      <c r="O254" s="124" t="s">
        <v>7</v>
      </c>
      <c r="P254" s="98"/>
      <c r="Q254" s="2"/>
      <c r="R254" s="2"/>
      <c r="S254" s="2"/>
      <c r="T254" s="2"/>
      <c r="U254" s="2"/>
      <c r="V254" s="2"/>
      <c r="W254" s="2"/>
      <c r="X254" s="2"/>
      <c r="Y254" s="2"/>
      <c r="Z254" s="2"/>
    </row>
    <row r="255" spans="1:26" ht="25.5" customHeight="1">
      <c r="A255" s="98"/>
      <c r="B255" s="125" t="s">
        <v>224</v>
      </c>
      <c r="C255" t="s">
        <v>85</v>
      </c>
      <c r="D255" s="118"/>
      <c r="E255" t="s">
        <v>182</v>
      </c>
      <c r="F255" t="s">
        <v>183</v>
      </c>
      <c r="G255" t="s">
        <v>808</v>
      </c>
      <c r="H255" t="s">
        <v>225</v>
      </c>
      <c r="I255" t="s">
        <v>178</v>
      </c>
      <c r="J255" s="109">
        <v>1997383565</v>
      </c>
      <c r="K255" s="109">
        <v>1500390412</v>
      </c>
      <c r="L255" s="109">
        <v>1548843767.23</v>
      </c>
      <c r="M255" s="110">
        <v>1997383565</v>
      </c>
      <c r="N255" s="110" t="s">
        <v>536</v>
      </c>
      <c r="O255" s="124" t="s">
        <v>7</v>
      </c>
      <c r="P255" s="98"/>
      <c r="Q255" s="2"/>
      <c r="R255" s="2"/>
      <c r="S255" s="2"/>
      <c r="T255" s="2"/>
      <c r="U255" s="2"/>
      <c r="V255" s="2"/>
      <c r="W255" s="2"/>
      <c r="X255" s="2"/>
      <c r="Y255" s="2"/>
      <c r="Z255" s="2"/>
    </row>
    <row r="256" spans="1:26" ht="25.5" customHeight="1">
      <c r="A256" s="98"/>
      <c r="B256" s="125" t="s">
        <v>224</v>
      </c>
      <c r="C256" t="s">
        <v>85</v>
      </c>
      <c r="D256" s="118"/>
      <c r="E256" t="s">
        <v>182</v>
      </c>
      <c r="F256" t="s">
        <v>183</v>
      </c>
      <c r="G256" t="s">
        <v>809</v>
      </c>
      <c r="H256" t="s">
        <v>226</v>
      </c>
      <c r="I256" t="s">
        <v>178</v>
      </c>
      <c r="J256" s="109">
        <v>1228373974</v>
      </c>
      <c r="K256" s="109">
        <v>1009275342</v>
      </c>
      <c r="L256" s="109">
        <v>1031622769.99</v>
      </c>
      <c r="M256" s="110">
        <v>1228373974</v>
      </c>
      <c r="N256" s="110" t="s">
        <v>602</v>
      </c>
      <c r="O256" s="124" t="s">
        <v>7</v>
      </c>
      <c r="P256" s="98"/>
      <c r="Q256" s="2"/>
      <c r="R256" s="2"/>
      <c r="S256" s="2"/>
      <c r="T256" s="2"/>
      <c r="U256" s="2"/>
      <c r="V256" s="2"/>
      <c r="W256" s="2"/>
      <c r="X256" s="2"/>
      <c r="Y256" s="2"/>
      <c r="Z256" s="2"/>
    </row>
    <row r="257" spans="1:26" ht="25.5" customHeight="1">
      <c r="A257" s="98"/>
      <c r="B257" s="125" t="s">
        <v>224</v>
      </c>
      <c r="C257" t="s">
        <v>85</v>
      </c>
      <c r="D257" s="118"/>
      <c r="E257" t="s">
        <v>182</v>
      </c>
      <c r="F257" t="s">
        <v>183</v>
      </c>
      <c r="G257" t="s">
        <v>810</v>
      </c>
      <c r="H257" t="s">
        <v>225</v>
      </c>
      <c r="I257" t="s">
        <v>178</v>
      </c>
      <c r="J257" s="109">
        <v>1711091918</v>
      </c>
      <c r="K257" s="109">
        <v>1314962679</v>
      </c>
      <c r="L257" s="109">
        <v>1330356145.6500001</v>
      </c>
      <c r="M257" s="110">
        <v>1711091918</v>
      </c>
      <c r="N257" s="110" t="s">
        <v>536</v>
      </c>
      <c r="O257" s="124" t="s">
        <v>7</v>
      </c>
      <c r="P257" s="98"/>
      <c r="Q257" s="2"/>
      <c r="R257" s="2"/>
      <c r="S257" s="2"/>
      <c r="T257" s="2"/>
      <c r="U257" s="2"/>
      <c r="V257" s="2"/>
      <c r="W257" s="2"/>
      <c r="X257" s="2"/>
      <c r="Y257" s="2"/>
      <c r="Z257" s="2"/>
    </row>
    <row r="258" spans="1:26" ht="25.5" customHeight="1">
      <c r="A258" s="98"/>
      <c r="B258" s="125" t="s">
        <v>181</v>
      </c>
      <c r="C258" t="s">
        <v>85</v>
      </c>
      <c r="D258" s="118"/>
      <c r="E258" t="s">
        <v>182</v>
      </c>
      <c r="F258" t="s">
        <v>183</v>
      </c>
      <c r="G258" t="s">
        <v>811</v>
      </c>
      <c r="H258" t="s">
        <v>228</v>
      </c>
      <c r="I258" t="s">
        <v>178</v>
      </c>
      <c r="J258" s="109">
        <v>254649863</v>
      </c>
      <c r="K258" s="109">
        <v>200048768</v>
      </c>
      <c r="L258" s="109">
        <v>202342139.00999999</v>
      </c>
      <c r="M258" s="110">
        <v>254649863</v>
      </c>
      <c r="N258" s="110" t="s">
        <v>603</v>
      </c>
      <c r="O258" s="124" t="s">
        <v>7</v>
      </c>
      <c r="P258" s="98"/>
      <c r="Q258" s="2"/>
      <c r="R258" s="2"/>
      <c r="S258" s="2"/>
      <c r="T258" s="2"/>
      <c r="U258" s="2"/>
      <c r="V258" s="2"/>
      <c r="W258" s="2"/>
      <c r="X258" s="2"/>
      <c r="Y258" s="2"/>
      <c r="Z258" s="2"/>
    </row>
    <row r="259" spans="1:26" ht="25.5" customHeight="1">
      <c r="A259" s="98"/>
      <c r="B259" s="125" t="s">
        <v>181</v>
      </c>
      <c r="C259" t="s">
        <v>85</v>
      </c>
      <c r="D259" s="118"/>
      <c r="E259" t="s">
        <v>182</v>
      </c>
      <c r="F259" t="s">
        <v>183</v>
      </c>
      <c r="G259" t="s">
        <v>812</v>
      </c>
      <c r="H259" t="s">
        <v>228</v>
      </c>
      <c r="I259" t="s">
        <v>178</v>
      </c>
      <c r="J259" s="109">
        <v>254649863</v>
      </c>
      <c r="K259" s="109">
        <v>200048768</v>
      </c>
      <c r="L259" s="109">
        <v>202342139.00999999</v>
      </c>
      <c r="M259" s="110">
        <v>254649863</v>
      </c>
      <c r="N259" s="110" t="s">
        <v>603</v>
      </c>
      <c r="O259" s="124" t="s">
        <v>7</v>
      </c>
      <c r="P259" s="98"/>
      <c r="Q259" s="2"/>
      <c r="R259" s="2"/>
      <c r="S259" s="2"/>
      <c r="T259" s="2"/>
      <c r="U259" s="2"/>
      <c r="V259" s="2"/>
      <c r="W259" s="2"/>
      <c r="X259" s="2"/>
      <c r="Y259" s="2"/>
      <c r="Z259" s="2"/>
    </row>
    <row r="260" spans="1:26" ht="25.5" customHeight="1">
      <c r="A260" s="98"/>
      <c r="B260" s="125" t="s">
        <v>181</v>
      </c>
      <c r="C260" t="s">
        <v>85</v>
      </c>
      <c r="D260" s="118"/>
      <c r="E260" t="s">
        <v>182</v>
      </c>
      <c r="F260" t="s">
        <v>183</v>
      </c>
      <c r="G260" t="s">
        <v>813</v>
      </c>
      <c r="H260" t="s">
        <v>228</v>
      </c>
      <c r="I260" t="s">
        <v>178</v>
      </c>
      <c r="J260" s="109">
        <v>254649863</v>
      </c>
      <c r="K260" s="109">
        <v>200048768</v>
      </c>
      <c r="L260" s="109">
        <v>202342139.00999999</v>
      </c>
      <c r="M260" s="110">
        <v>254649863</v>
      </c>
      <c r="N260" s="110" t="s">
        <v>603</v>
      </c>
      <c r="O260" s="124" t="s">
        <v>7</v>
      </c>
      <c r="P260" s="98"/>
      <c r="Q260" s="2"/>
      <c r="R260" s="2"/>
      <c r="S260" s="2"/>
      <c r="T260" s="2"/>
      <c r="U260" s="2"/>
      <c r="V260" s="2"/>
      <c r="W260" s="2"/>
      <c r="X260" s="2"/>
      <c r="Y260" s="2"/>
      <c r="Z260" s="2"/>
    </row>
    <row r="261" spans="1:26" ht="25.5" customHeight="1">
      <c r="A261" s="98"/>
      <c r="B261" s="125" t="s">
        <v>181</v>
      </c>
      <c r="C261" t="s">
        <v>85</v>
      </c>
      <c r="D261" s="118"/>
      <c r="E261" t="s">
        <v>182</v>
      </c>
      <c r="F261" t="s">
        <v>183</v>
      </c>
      <c r="G261" t="s">
        <v>814</v>
      </c>
      <c r="H261" t="s">
        <v>228</v>
      </c>
      <c r="I261" t="s">
        <v>178</v>
      </c>
      <c r="J261" s="109">
        <v>254649863</v>
      </c>
      <c r="K261" s="109">
        <v>200048768</v>
      </c>
      <c r="L261" s="109">
        <v>202342139.00999999</v>
      </c>
      <c r="M261" s="110">
        <v>254649863</v>
      </c>
      <c r="N261" s="110" t="s">
        <v>603</v>
      </c>
      <c r="O261" s="124" t="s">
        <v>7</v>
      </c>
      <c r="P261" s="98"/>
      <c r="Q261" s="2"/>
      <c r="R261" s="2"/>
      <c r="S261" s="2"/>
      <c r="T261" s="2"/>
      <c r="U261" s="2"/>
      <c r="V261" s="2"/>
      <c r="W261" s="2"/>
      <c r="X261" s="2"/>
      <c r="Y261" s="2"/>
      <c r="Z261" s="2"/>
    </row>
    <row r="262" spans="1:26" ht="25.5" customHeight="1">
      <c r="A262" s="98"/>
      <c r="B262" s="125" t="s">
        <v>181</v>
      </c>
      <c r="C262" t="s">
        <v>85</v>
      </c>
      <c r="D262" s="118"/>
      <c r="E262" t="s">
        <v>182</v>
      </c>
      <c r="F262" t="s">
        <v>183</v>
      </c>
      <c r="G262" t="s">
        <v>815</v>
      </c>
      <c r="H262" t="s">
        <v>228</v>
      </c>
      <c r="I262" t="s">
        <v>178</v>
      </c>
      <c r="J262" s="109">
        <v>254649863</v>
      </c>
      <c r="K262" s="109">
        <v>200048768</v>
      </c>
      <c r="L262" s="109">
        <v>202342139.00999999</v>
      </c>
      <c r="M262" s="110">
        <v>254649863</v>
      </c>
      <c r="N262" s="110" t="s">
        <v>603</v>
      </c>
      <c r="O262" s="124" t="s">
        <v>7</v>
      </c>
      <c r="P262" s="98"/>
      <c r="Q262" s="2"/>
      <c r="R262" s="2"/>
      <c r="S262" s="2"/>
      <c r="T262" s="2"/>
      <c r="U262" s="2"/>
      <c r="V262" s="2"/>
      <c r="W262" s="2"/>
      <c r="X262" s="2"/>
      <c r="Y262" s="2"/>
      <c r="Z262" s="2"/>
    </row>
    <row r="263" spans="1:26" ht="25.5" customHeight="1">
      <c r="A263" s="98"/>
      <c r="B263" s="125" t="s">
        <v>181</v>
      </c>
      <c r="C263" t="s">
        <v>85</v>
      </c>
      <c r="D263" s="118"/>
      <c r="E263" t="s">
        <v>182</v>
      </c>
      <c r="F263" t="s">
        <v>183</v>
      </c>
      <c r="G263" t="s">
        <v>816</v>
      </c>
      <c r="H263" t="s">
        <v>228</v>
      </c>
      <c r="I263" t="s">
        <v>178</v>
      </c>
      <c r="J263" s="109">
        <v>254649863</v>
      </c>
      <c r="K263" s="109">
        <v>200048768</v>
      </c>
      <c r="L263" s="109">
        <v>202342139.00999999</v>
      </c>
      <c r="M263" s="110">
        <v>254649863</v>
      </c>
      <c r="N263" s="110" t="s">
        <v>603</v>
      </c>
      <c r="O263" s="124" t="s">
        <v>7</v>
      </c>
      <c r="P263" s="98"/>
      <c r="Q263" s="2"/>
      <c r="R263" s="2"/>
      <c r="S263" s="2"/>
      <c r="T263" s="2"/>
      <c r="U263" s="2"/>
      <c r="V263" s="2"/>
      <c r="W263" s="2"/>
      <c r="X263" s="2"/>
      <c r="Y263" s="2"/>
      <c r="Z263" s="2"/>
    </row>
    <row r="264" spans="1:26" ht="25.5" customHeight="1">
      <c r="A264" s="98"/>
      <c r="B264" s="125" t="s">
        <v>181</v>
      </c>
      <c r="C264" t="s">
        <v>85</v>
      </c>
      <c r="D264" s="118"/>
      <c r="E264" t="s">
        <v>182</v>
      </c>
      <c r="F264" t="s">
        <v>183</v>
      </c>
      <c r="G264" t="s">
        <v>817</v>
      </c>
      <c r="H264" t="s">
        <v>228</v>
      </c>
      <c r="I264" t="s">
        <v>178</v>
      </c>
      <c r="J264" s="109">
        <v>254649863</v>
      </c>
      <c r="K264" s="109">
        <v>200048768</v>
      </c>
      <c r="L264" s="109">
        <v>202342139.00999999</v>
      </c>
      <c r="M264" s="110">
        <v>254649863</v>
      </c>
      <c r="N264" s="110" t="s">
        <v>603</v>
      </c>
      <c r="O264" s="124" t="s">
        <v>7</v>
      </c>
      <c r="P264" s="98"/>
      <c r="Q264" s="2"/>
      <c r="R264" s="2"/>
      <c r="S264" s="2"/>
      <c r="T264" s="2"/>
      <c r="U264" s="2"/>
      <c r="V264" s="2"/>
      <c r="W264" s="2"/>
      <c r="X264" s="2"/>
      <c r="Y264" s="2"/>
      <c r="Z264" s="2"/>
    </row>
    <row r="265" spans="1:26" ht="25.5" customHeight="1">
      <c r="A265" s="98"/>
      <c r="B265" s="125" t="s">
        <v>181</v>
      </c>
      <c r="C265" t="s">
        <v>85</v>
      </c>
      <c r="D265" s="118"/>
      <c r="E265" t="s">
        <v>182</v>
      </c>
      <c r="F265" t="s">
        <v>183</v>
      </c>
      <c r="G265" t="s">
        <v>818</v>
      </c>
      <c r="H265" t="s">
        <v>228</v>
      </c>
      <c r="I265" t="s">
        <v>178</v>
      </c>
      <c r="J265" s="109">
        <v>254649863</v>
      </c>
      <c r="K265" s="109">
        <v>200048768</v>
      </c>
      <c r="L265" s="109">
        <v>202342139.00999999</v>
      </c>
      <c r="M265" s="110">
        <v>254649863</v>
      </c>
      <c r="N265" s="110" t="s">
        <v>603</v>
      </c>
      <c r="O265" s="124" t="s">
        <v>7</v>
      </c>
      <c r="P265" s="98"/>
      <c r="Q265" s="2"/>
      <c r="R265" s="2"/>
      <c r="S265" s="2"/>
      <c r="T265" s="2"/>
      <c r="U265" s="2"/>
      <c r="V265" s="2"/>
      <c r="W265" s="2"/>
      <c r="X265" s="2"/>
      <c r="Y265" s="2"/>
      <c r="Z265" s="2"/>
    </row>
    <row r="266" spans="1:26" ht="25.5" customHeight="1">
      <c r="A266" s="98"/>
      <c r="B266" s="125" t="s">
        <v>181</v>
      </c>
      <c r="C266" t="s">
        <v>85</v>
      </c>
      <c r="D266" s="118"/>
      <c r="E266" t="s">
        <v>182</v>
      </c>
      <c r="F266" t="s">
        <v>183</v>
      </c>
      <c r="G266" t="s">
        <v>819</v>
      </c>
      <c r="H266" t="s">
        <v>229</v>
      </c>
      <c r="I266" t="s">
        <v>178</v>
      </c>
      <c r="J266" s="109">
        <v>1270246575</v>
      </c>
      <c r="K266" s="109">
        <v>1000000000</v>
      </c>
      <c r="L266" s="109">
        <v>1006573718.41</v>
      </c>
      <c r="M266" s="110">
        <v>1270246575</v>
      </c>
      <c r="N266" s="110" t="s">
        <v>601</v>
      </c>
      <c r="O266" s="124" t="s">
        <v>7</v>
      </c>
      <c r="P266" s="98"/>
      <c r="Q266" s="2"/>
      <c r="R266" s="2"/>
      <c r="S266" s="2"/>
      <c r="T266" s="2"/>
      <c r="U266" s="2"/>
      <c r="V266" s="2"/>
      <c r="W266" s="2"/>
      <c r="X266" s="2"/>
      <c r="Y266" s="2"/>
      <c r="Z266" s="2"/>
    </row>
    <row r="267" spans="1:26" ht="25.5" customHeight="1">
      <c r="A267" s="98"/>
      <c r="B267" s="125" t="s">
        <v>181</v>
      </c>
      <c r="C267" t="s">
        <v>85</v>
      </c>
      <c r="D267" s="118"/>
      <c r="E267" t="s">
        <v>182</v>
      </c>
      <c r="F267" t="s">
        <v>183</v>
      </c>
      <c r="G267" t="s">
        <v>820</v>
      </c>
      <c r="H267" t="s">
        <v>229</v>
      </c>
      <c r="I267" t="s">
        <v>178</v>
      </c>
      <c r="J267" s="109">
        <v>1270246575</v>
      </c>
      <c r="K267" s="109">
        <v>1000000000</v>
      </c>
      <c r="L267" s="109">
        <v>1006573718.41</v>
      </c>
      <c r="M267" s="110">
        <v>1270246575</v>
      </c>
      <c r="N267" s="110" t="s">
        <v>601</v>
      </c>
      <c r="O267" s="124" t="s">
        <v>7</v>
      </c>
      <c r="P267" s="98"/>
      <c r="Q267" s="2"/>
      <c r="R267" s="2"/>
      <c r="S267" s="2"/>
      <c r="T267" s="2"/>
      <c r="U267" s="2"/>
      <c r="V267" s="2"/>
      <c r="W267" s="2"/>
      <c r="X267" s="2"/>
      <c r="Y267" s="2"/>
      <c r="Z267" s="2"/>
    </row>
    <row r="268" spans="1:26" ht="25.5" customHeight="1">
      <c r="A268" s="98"/>
      <c r="B268" s="125" t="s">
        <v>181</v>
      </c>
      <c r="C268" t="s">
        <v>85</v>
      </c>
      <c r="D268" s="118"/>
      <c r="E268" t="s">
        <v>182</v>
      </c>
      <c r="F268" t="s">
        <v>183</v>
      </c>
      <c r="G268" t="s">
        <v>821</v>
      </c>
      <c r="H268" t="s">
        <v>229</v>
      </c>
      <c r="I268" t="s">
        <v>178</v>
      </c>
      <c r="J268" s="109">
        <v>1270246575</v>
      </c>
      <c r="K268" s="109">
        <v>1000000000</v>
      </c>
      <c r="L268" s="109">
        <v>1006573718.41</v>
      </c>
      <c r="M268" s="110">
        <v>1270246575</v>
      </c>
      <c r="N268" s="110" t="s">
        <v>601</v>
      </c>
      <c r="O268" s="124" t="s">
        <v>7</v>
      </c>
      <c r="P268" s="98"/>
      <c r="Q268" s="2"/>
      <c r="R268" s="2"/>
      <c r="S268" s="2"/>
      <c r="T268" s="2"/>
      <c r="U268" s="2"/>
      <c r="V268" s="2"/>
      <c r="W268" s="2"/>
      <c r="X268" s="2"/>
      <c r="Y268" s="2"/>
      <c r="Z268" s="2"/>
    </row>
    <row r="269" spans="1:26" ht="25.5" customHeight="1">
      <c r="A269" s="98"/>
      <c r="B269" s="125" t="s">
        <v>181</v>
      </c>
      <c r="C269" t="s">
        <v>85</v>
      </c>
      <c r="D269" s="118"/>
      <c r="E269" t="s">
        <v>182</v>
      </c>
      <c r="F269" t="s">
        <v>183</v>
      </c>
      <c r="G269" t="s">
        <v>822</v>
      </c>
      <c r="H269" t="s">
        <v>229</v>
      </c>
      <c r="I269" t="s">
        <v>178</v>
      </c>
      <c r="J269" s="109">
        <v>1270246575</v>
      </c>
      <c r="K269" s="109">
        <v>1000000000</v>
      </c>
      <c r="L269" s="109">
        <v>1006573718.41</v>
      </c>
      <c r="M269" s="110">
        <v>1270246575</v>
      </c>
      <c r="N269" s="110" t="s">
        <v>601</v>
      </c>
      <c r="O269" s="124" t="s">
        <v>7</v>
      </c>
      <c r="P269" s="98"/>
      <c r="Q269" s="2"/>
      <c r="R269" s="2"/>
      <c r="S269" s="2"/>
      <c r="T269" s="2"/>
      <c r="U269" s="2"/>
      <c r="V269" s="2"/>
      <c r="W269" s="2"/>
      <c r="X269" s="2"/>
      <c r="Y269" s="2"/>
      <c r="Z269" s="2"/>
    </row>
    <row r="270" spans="1:26" ht="25.5" customHeight="1">
      <c r="A270" s="98"/>
      <c r="B270" s="125" t="s">
        <v>181</v>
      </c>
      <c r="C270" t="s">
        <v>85</v>
      </c>
      <c r="D270" s="118"/>
      <c r="E270" t="s">
        <v>182</v>
      </c>
      <c r="F270" t="s">
        <v>183</v>
      </c>
      <c r="G270" t="s">
        <v>823</v>
      </c>
      <c r="H270" t="s">
        <v>229</v>
      </c>
      <c r="I270" t="s">
        <v>178</v>
      </c>
      <c r="J270" s="109">
        <v>1270246575</v>
      </c>
      <c r="K270" s="109">
        <v>1000000000</v>
      </c>
      <c r="L270" s="109">
        <v>1006573718.41</v>
      </c>
      <c r="M270" s="110">
        <v>1270246575</v>
      </c>
      <c r="N270" s="110" t="s">
        <v>601</v>
      </c>
      <c r="O270" s="124" t="s">
        <v>7</v>
      </c>
      <c r="P270" s="98"/>
      <c r="Q270" s="2"/>
      <c r="R270" s="2"/>
      <c r="S270" s="2"/>
      <c r="T270" s="2"/>
      <c r="U270" s="2"/>
      <c r="V270" s="2"/>
      <c r="W270" s="2"/>
      <c r="X270" s="2"/>
      <c r="Y270" s="2"/>
      <c r="Z270" s="2"/>
    </row>
    <row r="271" spans="1:26" ht="25.5" customHeight="1">
      <c r="A271" s="98"/>
      <c r="B271" s="125" t="s">
        <v>181</v>
      </c>
      <c r="C271" t="s">
        <v>85</v>
      </c>
      <c r="D271" s="118"/>
      <c r="E271" t="s">
        <v>182</v>
      </c>
      <c r="F271" t="s">
        <v>183</v>
      </c>
      <c r="G271" t="s">
        <v>824</v>
      </c>
      <c r="H271" t="s">
        <v>205</v>
      </c>
      <c r="I271" t="s">
        <v>178</v>
      </c>
      <c r="J271" s="109">
        <v>1356000000</v>
      </c>
      <c r="K271" s="109">
        <v>1000000001</v>
      </c>
      <c r="L271" s="109">
        <v>1006310045.03</v>
      </c>
      <c r="M271" s="110">
        <v>1356000000</v>
      </c>
      <c r="N271" s="110" t="s">
        <v>604</v>
      </c>
      <c r="O271" s="124" t="s">
        <v>7</v>
      </c>
      <c r="P271" s="98"/>
      <c r="Q271" s="2"/>
      <c r="R271" s="2"/>
      <c r="S271" s="2"/>
      <c r="T271" s="2"/>
      <c r="U271" s="2"/>
      <c r="V271" s="2"/>
      <c r="W271" s="2"/>
      <c r="X271" s="2"/>
      <c r="Y271" s="2"/>
      <c r="Z271" s="2"/>
    </row>
    <row r="272" spans="1:26" ht="25.5" customHeight="1">
      <c r="A272" s="98"/>
      <c r="B272" s="125" t="s">
        <v>181</v>
      </c>
      <c r="C272" t="s">
        <v>85</v>
      </c>
      <c r="D272" s="118"/>
      <c r="E272" t="s">
        <v>182</v>
      </c>
      <c r="F272" t="s">
        <v>183</v>
      </c>
      <c r="G272" t="s">
        <v>825</v>
      </c>
      <c r="H272" t="s">
        <v>205</v>
      </c>
      <c r="I272" t="s">
        <v>178</v>
      </c>
      <c r="J272" s="109">
        <v>1356000000</v>
      </c>
      <c r="K272" s="109">
        <v>1000000001</v>
      </c>
      <c r="L272" s="109">
        <v>1006310045.03</v>
      </c>
      <c r="M272" s="110">
        <v>1356000000</v>
      </c>
      <c r="N272" s="110" t="s">
        <v>604</v>
      </c>
      <c r="O272" s="124" t="s">
        <v>7</v>
      </c>
      <c r="P272" s="98"/>
      <c r="Q272" s="2"/>
      <c r="R272" s="2"/>
      <c r="S272" s="2"/>
      <c r="T272" s="2"/>
      <c r="U272" s="2"/>
      <c r="V272" s="2"/>
      <c r="W272" s="2"/>
      <c r="X272" s="2"/>
      <c r="Y272" s="2"/>
      <c r="Z272" s="2"/>
    </row>
    <row r="273" spans="1:26" ht="25.5" customHeight="1">
      <c r="A273" s="98"/>
      <c r="B273" s="125" t="s">
        <v>181</v>
      </c>
      <c r="C273" t="s">
        <v>85</v>
      </c>
      <c r="D273" s="118"/>
      <c r="E273" t="s">
        <v>182</v>
      </c>
      <c r="F273" t="s">
        <v>183</v>
      </c>
      <c r="G273" t="s">
        <v>826</v>
      </c>
      <c r="H273" t="s">
        <v>205</v>
      </c>
      <c r="I273" t="s">
        <v>178</v>
      </c>
      <c r="J273" s="109">
        <v>1356000000</v>
      </c>
      <c r="K273" s="109">
        <v>1000000001</v>
      </c>
      <c r="L273" s="109">
        <v>1006310045.03</v>
      </c>
      <c r="M273" s="110">
        <v>1356000000</v>
      </c>
      <c r="N273" s="110" t="s">
        <v>604</v>
      </c>
      <c r="O273" s="124" t="s">
        <v>7</v>
      </c>
      <c r="P273" s="98"/>
      <c r="Q273" s="2"/>
      <c r="R273" s="2"/>
      <c r="S273" s="2"/>
      <c r="T273" s="2"/>
      <c r="U273" s="2"/>
      <c r="V273" s="2"/>
      <c r="W273" s="2"/>
      <c r="X273" s="2"/>
      <c r="Y273" s="2"/>
      <c r="Z273" s="2"/>
    </row>
    <row r="274" spans="1:26" ht="25.5" customHeight="1">
      <c r="A274" s="98"/>
      <c r="B274" s="125" t="s">
        <v>181</v>
      </c>
      <c r="C274" t="s">
        <v>85</v>
      </c>
      <c r="D274" s="118"/>
      <c r="E274" t="s">
        <v>182</v>
      </c>
      <c r="F274" t="s">
        <v>183</v>
      </c>
      <c r="G274" t="s">
        <v>827</v>
      </c>
      <c r="H274" t="s">
        <v>205</v>
      </c>
      <c r="I274" t="s">
        <v>178</v>
      </c>
      <c r="J274" s="109">
        <v>1356000000</v>
      </c>
      <c r="K274" s="109">
        <v>1000000001</v>
      </c>
      <c r="L274" s="109">
        <v>1006310045.03</v>
      </c>
      <c r="M274" s="110">
        <v>1356000000</v>
      </c>
      <c r="N274" s="110" t="s">
        <v>604</v>
      </c>
      <c r="O274" s="124" t="s">
        <v>7</v>
      </c>
      <c r="P274" s="98"/>
      <c r="Q274" s="2"/>
      <c r="R274" s="2"/>
      <c r="S274" s="2"/>
      <c r="T274" s="2"/>
      <c r="U274" s="2"/>
      <c r="V274" s="2"/>
      <c r="W274" s="2"/>
      <c r="X274" s="2"/>
      <c r="Y274" s="2"/>
      <c r="Z274" s="2"/>
    </row>
    <row r="275" spans="1:26" ht="25.5" customHeight="1">
      <c r="A275" s="98"/>
      <c r="B275" s="125" t="s">
        <v>181</v>
      </c>
      <c r="C275" t="s">
        <v>85</v>
      </c>
      <c r="D275" s="118"/>
      <c r="E275" t="s">
        <v>182</v>
      </c>
      <c r="F275" t="s">
        <v>183</v>
      </c>
      <c r="G275" t="s">
        <v>828</v>
      </c>
      <c r="H275" t="s">
        <v>205</v>
      </c>
      <c r="I275" t="s">
        <v>178</v>
      </c>
      <c r="J275" s="109">
        <v>1356000000</v>
      </c>
      <c r="K275" s="109">
        <v>1000000001</v>
      </c>
      <c r="L275" s="109">
        <v>1006310045.03</v>
      </c>
      <c r="M275" s="110">
        <v>1356000000</v>
      </c>
      <c r="N275" s="110" t="s">
        <v>604</v>
      </c>
      <c r="O275" s="124" t="s">
        <v>7</v>
      </c>
      <c r="P275" s="98"/>
      <c r="Q275" s="2"/>
      <c r="R275" s="2"/>
      <c r="S275" s="2"/>
      <c r="T275" s="2"/>
      <c r="U275" s="2"/>
      <c r="V275" s="2"/>
      <c r="W275" s="2"/>
      <c r="X275" s="2"/>
      <c r="Y275" s="2"/>
      <c r="Z275" s="2"/>
    </row>
    <row r="276" spans="1:26" ht="25.5" customHeight="1">
      <c r="A276" s="98"/>
      <c r="B276" s="125" t="s">
        <v>181</v>
      </c>
      <c r="C276" t="s">
        <v>85</v>
      </c>
      <c r="D276" s="118"/>
      <c r="E276" t="s">
        <v>182</v>
      </c>
      <c r="F276" t="s">
        <v>183</v>
      </c>
      <c r="G276" t="s">
        <v>829</v>
      </c>
      <c r="H276" t="s">
        <v>205</v>
      </c>
      <c r="I276" t="s">
        <v>178</v>
      </c>
      <c r="J276" s="109">
        <v>1356000000</v>
      </c>
      <c r="K276" s="109">
        <v>1000000001</v>
      </c>
      <c r="L276" s="109">
        <v>1006310045.03</v>
      </c>
      <c r="M276" s="110">
        <v>1356000000</v>
      </c>
      <c r="N276" s="110" t="s">
        <v>604</v>
      </c>
      <c r="O276" s="124" t="s">
        <v>7</v>
      </c>
      <c r="P276" s="98"/>
      <c r="Q276" s="2"/>
      <c r="R276" s="2"/>
      <c r="S276" s="2"/>
      <c r="T276" s="2"/>
      <c r="U276" s="2"/>
      <c r="V276" s="2"/>
      <c r="W276" s="2"/>
      <c r="X276" s="2"/>
      <c r="Y276" s="2"/>
      <c r="Z276" s="2"/>
    </row>
    <row r="277" spans="1:26" ht="25.5" customHeight="1">
      <c r="A277" s="98"/>
      <c r="B277" s="125" t="s">
        <v>181</v>
      </c>
      <c r="C277" t="s">
        <v>85</v>
      </c>
      <c r="D277" s="118"/>
      <c r="E277" t="s">
        <v>182</v>
      </c>
      <c r="F277" t="s">
        <v>183</v>
      </c>
      <c r="G277" t="s">
        <v>830</v>
      </c>
      <c r="H277" t="s">
        <v>205</v>
      </c>
      <c r="I277" t="s">
        <v>178</v>
      </c>
      <c r="J277" s="109">
        <v>1356000000</v>
      </c>
      <c r="K277" s="109">
        <v>1000000001</v>
      </c>
      <c r="L277" s="109">
        <v>1006310045.03</v>
      </c>
      <c r="M277" s="110">
        <v>1356000000</v>
      </c>
      <c r="N277" s="110" t="s">
        <v>604</v>
      </c>
      <c r="O277" s="124" t="s">
        <v>7</v>
      </c>
      <c r="P277" s="98"/>
      <c r="Q277" s="2"/>
      <c r="R277" s="2"/>
      <c r="S277" s="2"/>
      <c r="T277" s="2"/>
      <c r="U277" s="2"/>
      <c r="V277" s="2"/>
      <c r="W277" s="2"/>
      <c r="X277" s="2"/>
      <c r="Y277" s="2"/>
      <c r="Z277" s="2"/>
    </row>
    <row r="278" spans="1:26" ht="25.5" customHeight="1">
      <c r="A278" s="98"/>
      <c r="B278" s="125" t="s">
        <v>181</v>
      </c>
      <c r="C278" t="s">
        <v>85</v>
      </c>
      <c r="D278" s="118"/>
      <c r="E278" t="s">
        <v>182</v>
      </c>
      <c r="F278" t="s">
        <v>183</v>
      </c>
      <c r="G278" t="s">
        <v>831</v>
      </c>
      <c r="H278" t="s">
        <v>205</v>
      </c>
      <c r="I278" t="s">
        <v>178</v>
      </c>
      <c r="J278" s="109">
        <v>1356000000</v>
      </c>
      <c r="K278" s="109">
        <v>1000000001</v>
      </c>
      <c r="L278" s="109">
        <v>1006310045.03</v>
      </c>
      <c r="M278" s="110">
        <v>1356000000</v>
      </c>
      <c r="N278" s="110" t="s">
        <v>604</v>
      </c>
      <c r="O278" s="124" t="s">
        <v>7</v>
      </c>
      <c r="P278" s="98"/>
      <c r="Q278" s="2"/>
      <c r="R278" s="2"/>
      <c r="S278" s="2"/>
      <c r="T278" s="2"/>
      <c r="U278" s="2"/>
      <c r="V278" s="2"/>
      <c r="W278" s="2"/>
      <c r="X278" s="2"/>
      <c r="Y278" s="2"/>
      <c r="Z278" s="2"/>
    </row>
    <row r="279" spans="1:26" ht="25.5" customHeight="1">
      <c r="A279" s="98"/>
      <c r="B279" s="125" t="s">
        <v>181</v>
      </c>
      <c r="C279" t="s">
        <v>85</v>
      </c>
      <c r="D279" s="118"/>
      <c r="E279" t="s">
        <v>182</v>
      </c>
      <c r="F279" t="s">
        <v>183</v>
      </c>
      <c r="G279" t="s">
        <v>832</v>
      </c>
      <c r="H279" t="s">
        <v>205</v>
      </c>
      <c r="I279" t="s">
        <v>178</v>
      </c>
      <c r="J279" s="109">
        <v>1356000000</v>
      </c>
      <c r="K279" s="109">
        <v>1000000001</v>
      </c>
      <c r="L279" s="109">
        <v>1006310045.03</v>
      </c>
      <c r="M279" s="110">
        <v>1356000000</v>
      </c>
      <c r="N279" s="110" t="s">
        <v>604</v>
      </c>
      <c r="O279" s="124" t="s">
        <v>7</v>
      </c>
      <c r="P279" s="98"/>
      <c r="Q279" s="2"/>
      <c r="R279" s="2"/>
      <c r="S279" s="2"/>
      <c r="T279" s="2"/>
      <c r="U279" s="2"/>
      <c r="V279" s="2"/>
      <c r="W279" s="2"/>
      <c r="X279" s="2"/>
      <c r="Y279" s="2"/>
      <c r="Z279" s="2"/>
    </row>
    <row r="280" spans="1:26" ht="25.5" customHeight="1">
      <c r="A280" s="98"/>
      <c r="B280" s="125" t="s">
        <v>181</v>
      </c>
      <c r="C280" t="s">
        <v>85</v>
      </c>
      <c r="D280" s="118"/>
      <c r="E280" t="s">
        <v>182</v>
      </c>
      <c r="F280" t="s">
        <v>183</v>
      </c>
      <c r="G280" t="s">
        <v>833</v>
      </c>
      <c r="H280" t="s">
        <v>205</v>
      </c>
      <c r="I280" t="s">
        <v>178</v>
      </c>
      <c r="J280" s="109">
        <v>1356000000</v>
      </c>
      <c r="K280" s="109">
        <v>1000000001</v>
      </c>
      <c r="L280" s="109">
        <v>1006310045.03</v>
      </c>
      <c r="M280" s="110">
        <v>1356000000</v>
      </c>
      <c r="N280" s="110" t="s">
        <v>604</v>
      </c>
      <c r="O280" s="124" t="s">
        <v>7</v>
      </c>
      <c r="P280" s="98"/>
      <c r="Q280" s="2"/>
      <c r="R280" s="2"/>
      <c r="S280" s="2"/>
      <c r="T280" s="2"/>
      <c r="U280" s="2"/>
      <c r="V280" s="2"/>
      <c r="W280" s="2"/>
      <c r="X280" s="2"/>
      <c r="Y280" s="2"/>
      <c r="Z280" s="2"/>
    </row>
    <row r="281" spans="1:26" ht="25.5" customHeight="1">
      <c r="A281" s="98"/>
      <c r="B281" s="125" t="s">
        <v>181</v>
      </c>
      <c r="C281" t="s">
        <v>85</v>
      </c>
      <c r="D281" s="118"/>
      <c r="E281" t="s">
        <v>182</v>
      </c>
      <c r="F281" t="s">
        <v>183</v>
      </c>
      <c r="G281" t="s">
        <v>834</v>
      </c>
      <c r="H281" t="s">
        <v>230</v>
      </c>
      <c r="I281" t="s">
        <v>178</v>
      </c>
      <c r="J281" s="109">
        <v>187245206</v>
      </c>
      <c r="K281" s="109">
        <v>151923471</v>
      </c>
      <c r="L281" s="109">
        <v>150299616.74000001</v>
      </c>
      <c r="M281" s="110">
        <v>187245206</v>
      </c>
      <c r="N281" s="110" t="s">
        <v>601</v>
      </c>
      <c r="O281" s="124" t="s">
        <v>7</v>
      </c>
      <c r="P281" s="98"/>
      <c r="Q281" s="2"/>
      <c r="R281" s="2"/>
      <c r="S281" s="2"/>
      <c r="T281" s="2"/>
      <c r="U281" s="2"/>
      <c r="V281" s="2"/>
      <c r="W281" s="2"/>
      <c r="X281" s="2"/>
      <c r="Y281" s="2"/>
      <c r="Z281" s="2"/>
    </row>
    <row r="282" spans="1:26" ht="25.5" customHeight="1">
      <c r="A282" s="98"/>
      <c r="B282" s="125" t="s">
        <v>224</v>
      </c>
      <c r="C282" t="s">
        <v>85</v>
      </c>
      <c r="D282" s="118"/>
      <c r="E282" t="s">
        <v>182</v>
      </c>
      <c r="F282" t="s">
        <v>183</v>
      </c>
      <c r="G282" t="s">
        <v>835</v>
      </c>
      <c r="H282" t="s">
        <v>226</v>
      </c>
      <c r="I282" t="s">
        <v>178</v>
      </c>
      <c r="J282" s="109">
        <v>1183000001</v>
      </c>
      <c r="K282" s="109">
        <v>1011607533</v>
      </c>
      <c r="L282" s="109">
        <v>1032384844.6900001</v>
      </c>
      <c r="M282" s="110">
        <v>1183000001</v>
      </c>
      <c r="N282" s="110" t="s">
        <v>607</v>
      </c>
      <c r="O282" s="124" t="s">
        <v>7</v>
      </c>
      <c r="P282" s="98"/>
      <c r="Q282" s="2"/>
      <c r="R282" s="2"/>
      <c r="S282" s="2"/>
      <c r="T282" s="2"/>
      <c r="U282" s="2"/>
      <c r="V282" s="2"/>
      <c r="W282" s="2"/>
      <c r="X282" s="2"/>
      <c r="Y282" s="2"/>
      <c r="Z282" s="2"/>
    </row>
    <row r="283" spans="1:26" ht="25.5" customHeight="1">
      <c r="A283" s="98"/>
      <c r="B283" s="125" t="s">
        <v>224</v>
      </c>
      <c r="C283" t="s">
        <v>85</v>
      </c>
      <c r="D283" s="118"/>
      <c r="E283" t="s">
        <v>182</v>
      </c>
      <c r="F283" t="s">
        <v>183</v>
      </c>
      <c r="G283" t="s">
        <v>836</v>
      </c>
      <c r="H283" t="s">
        <v>226</v>
      </c>
      <c r="I283" t="s">
        <v>178</v>
      </c>
      <c r="J283" s="109">
        <v>864405261</v>
      </c>
      <c r="K283" s="109">
        <v>793482703</v>
      </c>
      <c r="L283" s="109">
        <v>784782659.91999996</v>
      </c>
      <c r="M283" s="110">
        <v>864405261</v>
      </c>
      <c r="N283" s="110" t="s">
        <v>566</v>
      </c>
      <c r="O283" s="124" t="s">
        <v>7</v>
      </c>
      <c r="P283" s="98"/>
      <c r="Q283" s="2"/>
      <c r="R283" s="2"/>
      <c r="S283" s="2"/>
      <c r="T283" s="2"/>
      <c r="U283" s="2"/>
      <c r="V283" s="2"/>
      <c r="W283" s="2"/>
      <c r="X283" s="2"/>
      <c r="Y283" s="2"/>
      <c r="Z283" s="2"/>
    </row>
    <row r="284" spans="1:26" ht="25.5" customHeight="1">
      <c r="A284" s="98"/>
      <c r="B284" s="125" t="s">
        <v>181</v>
      </c>
      <c r="C284" t="s">
        <v>85</v>
      </c>
      <c r="D284" s="118"/>
      <c r="E284" t="s">
        <v>182</v>
      </c>
      <c r="F284" t="s">
        <v>183</v>
      </c>
      <c r="G284" t="s">
        <v>837</v>
      </c>
      <c r="H284" t="s">
        <v>838</v>
      </c>
      <c r="I284" t="s">
        <v>178</v>
      </c>
      <c r="J284" s="109">
        <v>122639452</v>
      </c>
      <c r="K284" s="109">
        <v>108108502</v>
      </c>
      <c r="L284" s="109">
        <v>109618002.98</v>
      </c>
      <c r="M284" s="110">
        <v>122639452</v>
      </c>
      <c r="N284" s="110" t="s">
        <v>572</v>
      </c>
      <c r="O284" s="124" t="s">
        <v>7</v>
      </c>
      <c r="P284" s="98"/>
      <c r="Q284" s="2"/>
      <c r="R284" s="2"/>
      <c r="S284" s="2"/>
      <c r="T284" s="2"/>
      <c r="U284" s="2"/>
      <c r="V284" s="2"/>
      <c r="W284" s="2"/>
      <c r="X284" s="2"/>
      <c r="Y284" s="2"/>
      <c r="Z284" s="2"/>
    </row>
    <row r="285" spans="1:26" ht="25.5" customHeight="1">
      <c r="A285" s="98"/>
      <c r="B285" s="125" t="s">
        <v>231</v>
      </c>
      <c r="C285" t="s">
        <v>86</v>
      </c>
      <c r="D285" s="118"/>
      <c r="E285" t="s">
        <v>182</v>
      </c>
      <c r="F285" t="s">
        <v>183</v>
      </c>
      <c r="G285" t="s">
        <v>839</v>
      </c>
      <c r="H285" t="s">
        <v>232</v>
      </c>
      <c r="I285" t="s">
        <v>178</v>
      </c>
      <c r="J285" s="109">
        <v>8315890410</v>
      </c>
      <c r="K285" s="109">
        <v>5000000000</v>
      </c>
      <c r="L285" s="109">
        <v>5080748785.8500004</v>
      </c>
      <c r="M285" s="110">
        <v>8315890410</v>
      </c>
      <c r="N285" s="110" t="s">
        <v>536</v>
      </c>
      <c r="O285" s="124" t="s">
        <v>7</v>
      </c>
      <c r="P285" s="98"/>
      <c r="Q285" s="2"/>
      <c r="R285" s="2"/>
      <c r="S285" s="2"/>
      <c r="T285" s="2"/>
      <c r="U285" s="2"/>
      <c r="V285" s="2"/>
      <c r="W285" s="2"/>
      <c r="X285" s="2"/>
      <c r="Y285" s="2"/>
      <c r="Z285" s="2"/>
    </row>
    <row r="286" spans="1:26" ht="25.5" customHeight="1">
      <c r="A286" s="98"/>
      <c r="B286" s="125" t="s">
        <v>231</v>
      </c>
      <c r="C286" t="s">
        <v>86</v>
      </c>
      <c r="D286" s="118"/>
      <c r="E286" t="s">
        <v>182</v>
      </c>
      <c r="F286" t="s">
        <v>183</v>
      </c>
      <c r="G286" t="s">
        <v>840</v>
      </c>
      <c r="H286" t="s">
        <v>232</v>
      </c>
      <c r="I286" t="s">
        <v>178</v>
      </c>
      <c r="J286" s="109">
        <v>2710980278</v>
      </c>
      <c r="K286" s="109">
        <v>1659697259</v>
      </c>
      <c r="L286" s="109">
        <v>1656532095.27</v>
      </c>
      <c r="M286" s="110">
        <v>2710980278</v>
      </c>
      <c r="N286" s="110" t="s">
        <v>536</v>
      </c>
      <c r="O286" s="124" t="s">
        <v>7</v>
      </c>
      <c r="P286" s="98"/>
      <c r="Q286" s="2"/>
      <c r="R286" s="2"/>
      <c r="S286" s="2"/>
      <c r="T286" s="2"/>
      <c r="U286" s="2"/>
      <c r="V286" s="2"/>
      <c r="W286" s="2"/>
      <c r="X286" s="2"/>
      <c r="Y286" s="2"/>
      <c r="Z286" s="2"/>
    </row>
    <row r="287" spans="1:26" ht="25.5" customHeight="1">
      <c r="A287" s="98"/>
      <c r="B287" s="125" t="s">
        <v>231</v>
      </c>
      <c r="C287" t="s">
        <v>86</v>
      </c>
      <c r="D287" s="118"/>
      <c r="E287" t="s">
        <v>182</v>
      </c>
      <c r="F287" t="s">
        <v>183</v>
      </c>
      <c r="G287" t="s">
        <v>841</v>
      </c>
      <c r="H287" t="s">
        <v>233</v>
      </c>
      <c r="I287" t="s">
        <v>178</v>
      </c>
      <c r="J287" s="109">
        <v>4616383560</v>
      </c>
      <c r="K287" s="109">
        <v>3415726026</v>
      </c>
      <c r="L287" s="109">
        <v>3330048366.0700002</v>
      </c>
      <c r="M287" s="110">
        <v>4616383560</v>
      </c>
      <c r="N287" s="110" t="s">
        <v>401</v>
      </c>
      <c r="O287" s="124" t="s">
        <v>7</v>
      </c>
      <c r="P287" s="98"/>
      <c r="Q287" s="2"/>
      <c r="R287" s="2"/>
      <c r="S287" s="2"/>
      <c r="T287" s="2"/>
      <c r="U287" s="2"/>
      <c r="V287" s="2"/>
      <c r="W287" s="2"/>
      <c r="X287" s="2"/>
      <c r="Y287" s="2"/>
      <c r="Z287" s="2"/>
    </row>
    <row r="288" spans="1:26" ht="25.5" customHeight="1">
      <c r="A288" s="98"/>
      <c r="B288" s="125" t="s">
        <v>231</v>
      </c>
      <c r="C288" t="s">
        <v>86</v>
      </c>
      <c r="D288" s="118"/>
      <c r="E288" t="s">
        <v>182</v>
      </c>
      <c r="F288" t="s">
        <v>183</v>
      </c>
      <c r="G288" t="s">
        <v>842</v>
      </c>
      <c r="H288" t="s">
        <v>235</v>
      </c>
      <c r="I288" t="s">
        <v>178</v>
      </c>
      <c r="J288" s="109">
        <v>10188493148</v>
      </c>
      <c r="K288" s="109">
        <v>6036164383</v>
      </c>
      <c r="L288" s="109">
        <v>6103415606.46</v>
      </c>
      <c r="M288" s="110">
        <v>10188493148</v>
      </c>
      <c r="N288" s="110" t="s">
        <v>537</v>
      </c>
      <c r="O288" s="124" t="s">
        <v>7</v>
      </c>
      <c r="P288" s="98"/>
      <c r="Q288" s="2"/>
      <c r="R288" s="2"/>
      <c r="S288" s="2"/>
      <c r="T288" s="2"/>
      <c r="U288" s="2"/>
      <c r="V288" s="2"/>
      <c r="W288" s="2"/>
      <c r="X288" s="2"/>
      <c r="Y288" s="2"/>
      <c r="Z288" s="2"/>
    </row>
    <row r="289" spans="1:26" ht="25.5" customHeight="1">
      <c r="A289" s="98"/>
      <c r="B289" s="125" t="s">
        <v>231</v>
      </c>
      <c r="C289" t="s">
        <v>86</v>
      </c>
      <c r="D289" s="118"/>
      <c r="E289" t="s">
        <v>182</v>
      </c>
      <c r="F289" t="s">
        <v>183</v>
      </c>
      <c r="G289" t="s">
        <v>843</v>
      </c>
      <c r="H289" t="s">
        <v>237</v>
      </c>
      <c r="I289" t="s">
        <v>178</v>
      </c>
      <c r="J289" s="109">
        <v>24424109576</v>
      </c>
      <c r="K289" s="109">
        <v>15000000001</v>
      </c>
      <c r="L289" s="109">
        <v>15025626080.84</v>
      </c>
      <c r="M289" s="110">
        <v>24424109576</v>
      </c>
      <c r="N289" s="110" t="s">
        <v>601</v>
      </c>
      <c r="O289" s="124" t="s">
        <v>7</v>
      </c>
      <c r="P289" s="98"/>
      <c r="Q289" s="2"/>
      <c r="R289" s="2"/>
      <c r="S289" s="2"/>
      <c r="T289" s="2"/>
      <c r="U289" s="2"/>
      <c r="V289" s="2"/>
      <c r="W289" s="2"/>
      <c r="X289" s="2"/>
      <c r="Y289" s="2"/>
      <c r="Z289" s="2"/>
    </row>
    <row r="290" spans="1:26" ht="25.5" customHeight="1">
      <c r="A290" s="98"/>
      <c r="B290" s="125" t="s">
        <v>231</v>
      </c>
      <c r="C290" t="s">
        <v>86</v>
      </c>
      <c r="D290" s="118"/>
      <c r="E290" t="s">
        <v>182</v>
      </c>
      <c r="F290" t="s">
        <v>183</v>
      </c>
      <c r="G290" t="s">
        <v>844</v>
      </c>
      <c r="H290" t="s">
        <v>238</v>
      </c>
      <c r="I290" t="s">
        <v>178</v>
      </c>
      <c r="J290" s="109">
        <v>24331616448</v>
      </c>
      <c r="K290" s="109">
        <v>13999999997</v>
      </c>
      <c r="L290" s="109">
        <v>14024575119.639999</v>
      </c>
      <c r="M290" s="110">
        <v>24331616448</v>
      </c>
      <c r="N290" s="110" t="s">
        <v>565</v>
      </c>
      <c r="O290" s="124" t="s">
        <v>7</v>
      </c>
      <c r="P290" s="98"/>
      <c r="Q290" s="2"/>
      <c r="R290" s="2"/>
      <c r="S290" s="2"/>
      <c r="T290" s="2"/>
      <c r="U290" s="2"/>
      <c r="V290" s="2"/>
      <c r="W290" s="2"/>
      <c r="X290" s="2"/>
      <c r="Y290" s="2"/>
      <c r="Z290" s="2"/>
    </row>
    <row r="291" spans="1:26" ht="25.5" customHeight="1">
      <c r="A291" s="98"/>
      <c r="B291" s="125" t="s">
        <v>231</v>
      </c>
      <c r="C291" t="s">
        <v>86</v>
      </c>
      <c r="D291" s="118"/>
      <c r="E291" t="s">
        <v>182</v>
      </c>
      <c r="F291" t="s">
        <v>183</v>
      </c>
      <c r="G291" t="s">
        <v>845</v>
      </c>
      <c r="H291" t="s">
        <v>233</v>
      </c>
      <c r="I291" t="s">
        <v>178</v>
      </c>
      <c r="J291" s="109">
        <v>123934246</v>
      </c>
      <c r="K291" s="109">
        <v>101424659</v>
      </c>
      <c r="L291" s="109">
        <v>100919122.36</v>
      </c>
      <c r="M291" s="110">
        <v>123934246</v>
      </c>
      <c r="N291" s="110" t="s">
        <v>401</v>
      </c>
      <c r="O291" s="124" t="s">
        <v>7</v>
      </c>
      <c r="P291" s="98"/>
      <c r="Q291" s="2"/>
      <c r="R291" s="2"/>
      <c r="S291" s="2"/>
      <c r="T291" s="2"/>
      <c r="U291" s="2"/>
      <c r="V291" s="2"/>
      <c r="W291" s="2"/>
      <c r="X291" s="2"/>
      <c r="Y291" s="2"/>
      <c r="Z291" s="2"/>
    </row>
    <row r="292" spans="1:26" ht="25.5" customHeight="1">
      <c r="A292" s="98"/>
      <c r="B292" s="125" t="s">
        <v>231</v>
      </c>
      <c r="C292" t="s">
        <v>86</v>
      </c>
      <c r="D292" s="118"/>
      <c r="E292" t="s">
        <v>182</v>
      </c>
      <c r="F292" t="s">
        <v>183</v>
      </c>
      <c r="G292" t="s">
        <v>846</v>
      </c>
      <c r="H292" t="s">
        <v>232</v>
      </c>
      <c r="I292" t="s">
        <v>178</v>
      </c>
      <c r="J292" s="109">
        <v>151685480</v>
      </c>
      <c r="K292" s="109">
        <v>115306456</v>
      </c>
      <c r="L292" s="109">
        <v>114018856.36</v>
      </c>
      <c r="M292" s="110">
        <v>151685480</v>
      </c>
      <c r="N292" s="110" t="s">
        <v>1077</v>
      </c>
      <c r="O292" s="124" t="s">
        <v>7</v>
      </c>
      <c r="P292" s="98"/>
      <c r="Q292" s="2"/>
      <c r="R292" s="2"/>
      <c r="S292" s="2"/>
      <c r="T292" s="2"/>
      <c r="U292" s="2"/>
      <c r="V292" s="2"/>
      <c r="W292" s="2"/>
      <c r="X292" s="2"/>
      <c r="Y292" s="2"/>
      <c r="Z292" s="2"/>
    </row>
    <row r="293" spans="1:26" ht="25.5" customHeight="1">
      <c r="A293" s="98"/>
      <c r="B293" s="125" t="s">
        <v>231</v>
      </c>
      <c r="C293" t="s">
        <v>86</v>
      </c>
      <c r="D293" s="118"/>
      <c r="E293" t="s">
        <v>182</v>
      </c>
      <c r="F293" t="s">
        <v>183</v>
      </c>
      <c r="G293" t="s">
        <v>847</v>
      </c>
      <c r="H293" t="s">
        <v>234</v>
      </c>
      <c r="I293" t="s">
        <v>178</v>
      </c>
      <c r="J293" s="109">
        <v>195800550</v>
      </c>
      <c r="K293" s="109">
        <v>122350684</v>
      </c>
      <c r="L293" s="109">
        <v>120258978.73999999</v>
      </c>
      <c r="M293" s="110">
        <v>195800550</v>
      </c>
      <c r="N293" s="110" t="s">
        <v>608</v>
      </c>
      <c r="O293" s="124" t="s">
        <v>7</v>
      </c>
      <c r="P293" s="98"/>
      <c r="Q293" s="2"/>
      <c r="R293" s="2"/>
      <c r="S293" s="2"/>
      <c r="T293" s="2"/>
      <c r="U293" s="2"/>
      <c r="V293" s="2"/>
      <c r="W293" s="2"/>
      <c r="X293" s="2"/>
      <c r="Y293" s="2"/>
      <c r="Z293" s="2"/>
    </row>
    <row r="294" spans="1:26" ht="25.5" customHeight="1">
      <c r="A294" s="98"/>
      <c r="B294" s="125" t="s">
        <v>175</v>
      </c>
      <c r="C294" t="s">
        <v>87</v>
      </c>
      <c r="D294" s="118"/>
      <c r="E294" t="s">
        <v>182</v>
      </c>
      <c r="F294" t="s">
        <v>183</v>
      </c>
      <c r="G294" t="s">
        <v>848</v>
      </c>
      <c r="H294" t="s">
        <v>240</v>
      </c>
      <c r="I294" t="s">
        <v>178</v>
      </c>
      <c r="J294" s="109">
        <v>5188187670</v>
      </c>
      <c r="K294" s="109">
        <v>3305763700</v>
      </c>
      <c r="L294" s="109">
        <v>3394417108.21</v>
      </c>
      <c r="M294" s="110">
        <v>5188187670</v>
      </c>
      <c r="N294" s="110" t="s">
        <v>555</v>
      </c>
      <c r="O294" s="124" t="s">
        <v>7</v>
      </c>
      <c r="P294" s="98"/>
      <c r="Q294" s="2"/>
      <c r="R294" s="2"/>
      <c r="S294" s="2"/>
      <c r="T294" s="2"/>
      <c r="U294" s="2"/>
      <c r="V294" s="2"/>
      <c r="W294" s="2"/>
      <c r="X294" s="2"/>
      <c r="Y294" s="2"/>
      <c r="Z294" s="2"/>
    </row>
    <row r="295" spans="1:26" ht="25.5" customHeight="1">
      <c r="A295" s="98"/>
      <c r="B295" s="125" t="s">
        <v>175</v>
      </c>
      <c r="C295" t="s">
        <v>87</v>
      </c>
      <c r="D295" s="118"/>
      <c r="E295" t="s">
        <v>182</v>
      </c>
      <c r="F295" t="s">
        <v>183</v>
      </c>
      <c r="G295" t="s">
        <v>849</v>
      </c>
      <c r="H295" t="s">
        <v>241</v>
      </c>
      <c r="I295" t="s">
        <v>178</v>
      </c>
      <c r="J295" s="109">
        <v>11510352</v>
      </c>
      <c r="K295" s="109">
        <v>8118137</v>
      </c>
      <c r="L295" s="109">
        <v>8067131.9500000002</v>
      </c>
      <c r="M295" s="110">
        <v>11510352</v>
      </c>
      <c r="N295" s="110" t="s">
        <v>608</v>
      </c>
      <c r="O295" s="124" t="s">
        <v>7</v>
      </c>
      <c r="P295" s="98"/>
      <c r="Q295" s="2"/>
      <c r="R295" s="2"/>
      <c r="S295" s="2"/>
      <c r="T295" s="2"/>
      <c r="U295" s="2"/>
      <c r="V295" s="2"/>
      <c r="W295" s="2"/>
      <c r="X295" s="2"/>
      <c r="Y295" s="2"/>
      <c r="Z295" s="2"/>
    </row>
    <row r="296" spans="1:26" ht="25.5" customHeight="1">
      <c r="A296" s="98"/>
      <c r="B296" s="125" t="s">
        <v>175</v>
      </c>
      <c r="C296" t="s">
        <v>87</v>
      </c>
      <c r="D296" s="118"/>
      <c r="E296" t="s">
        <v>182</v>
      </c>
      <c r="F296" t="s">
        <v>183</v>
      </c>
      <c r="G296" t="s">
        <v>850</v>
      </c>
      <c r="H296" t="s">
        <v>240</v>
      </c>
      <c r="I296" t="s">
        <v>178</v>
      </c>
      <c r="J296" s="109">
        <v>4716534252</v>
      </c>
      <c r="K296" s="109">
        <v>3027246575</v>
      </c>
      <c r="L296" s="109">
        <v>3085940194.5999999</v>
      </c>
      <c r="M296" s="110">
        <v>4716534252</v>
      </c>
      <c r="N296" s="110" t="s">
        <v>555</v>
      </c>
      <c r="O296" s="124" t="s">
        <v>7</v>
      </c>
      <c r="P296" s="98"/>
      <c r="Q296" s="2"/>
      <c r="R296" s="2"/>
      <c r="S296" s="2"/>
      <c r="T296" s="2"/>
      <c r="U296" s="2"/>
      <c r="V296" s="2"/>
      <c r="W296" s="2"/>
      <c r="X296" s="2"/>
      <c r="Y296" s="2"/>
      <c r="Z296" s="2"/>
    </row>
    <row r="297" spans="1:26" ht="25.5" customHeight="1">
      <c r="A297" s="98"/>
      <c r="B297" s="125" t="s">
        <v>175</v>
      </c>
      <c r="C297" t="s">
        <v>87</v>
      </c>
      <c r="D297" s="118"/>
      <c r="E297" t="s">
        <v>182</v>
      </c>
      <c r="F297" t="s">
        <v>183</v>
      </c>
      <c r="G297" t="s">
        <v>851</v>
      </c>
      <c r="H297" t="s">
        <v>241</v>
      </c>
      <c r="I297" t="s">
        <v>178</v>
      </c>
      <c r="J297" s="109">
        <v>22581925</v>
      </c>
      <c r="K297" s="109">
        <v>16144658</v>
      </c>
      <c r="L297" s="109">
        <v>16134228.539999999</v>
      </c>
      <c r="M297" s="110">
        <v>22581925</v>
      </c>
      <c r="N297" s="110" t="s">
        <v>608</v>
      </c>
      <c r="O297" s="124" t="s">
        <v>7</v>
      </c>
      <c r="P297" s="98"/>
      <c r="Q297" s="2"/>
      <c r="R297" s="2"/>
      <c r="S297" s="2"/>
      <c r="T297" s="2"/>
      <c r="U297" s="2"/>
      <c r="V297" s="2"/>
      <c r="W297" s="2"/>
      <c r="X297" s="2"/>
      <c r="Y297" s="2"/>
      <c r="Z297" s="2"/>
    </row>
    <row r="298" spans="1:26" ht="25.5" customHeight="1">
      <c r="A298" s="98"/>
      <c r="B298" s="125" t="s">
        <v>175</v>
      </c>
      <c r="C298" t="s">
        <v>87</v>
      </c>
      <c r="D298" s="118"/>
      <c r="E298" t="s">
        <v>182</v>
      </c>
      <c r="F298" t="s">
        <v>183</v>
      </c>
      <c r="G298" t="s">
        <v>852</v>
      </c>
      <c r="H298" t="s">
        <v>240</v>
      </c>
      <c r="I298" t="s">
        <v>178</v>
      </c>
      <c r="J298" s="109">
        <v>73938736</v>
      </c>
      <c r="K298" s="109">
        <v>49123394</v>
      </c>
      <c r="L298" s="109">
        <v>49375086.450000003</v>
      </c>
      <c r="M298" s="110">
        <v>73938736</v>
      </c>
      <c r="N298" s="110" t="s">
        <v>555</v>
      </c>
      <c r="O298" s="124" t="s">
        <v>7</v>
      </c>
      <c r="P298" s="98"/>
      <c r="Q298" s="2"/>
      <c r="R298" s="2"/>
      <c r="S298" s="2"/>
      <c r="T298" s="2"/>
      <c r="U298" s="2"/>
      <c r="V298" s="2"/>
      <c r="W298" s="2"/>
      <c r="X298" s="2"/>
      <c r="Y298" s="2"/>
      <c r="Z298" s="2"/>
    </row>
    <row r="299" spans="1:26" ht="25.5" customHeight="1">
      <c r="A299" s="98"/>
      <c r="B299" s="125" t="s">
        <v>175</v>
      </c>
      <c r="C299" t="s">
        <v>87</v>
      </c>
      <c r="D299" s="118"/>
      <c r="E299" t="s">
        <v>182</v>
      </c>
      <c r="F299" t="s">
        <v>183</v>
      </c>
      <c r="G299" t="s">
        <v>853</v>
      </c>
      <c r="H299" t="s">
        <v>242</v>
      </c>
      <c r="I299" t="s">
        <v>178</v>
      </c>
      <c r="J299" s="109">
        <v>1322239731</v>
      </c>
      <c r="K299" s="109">
        <v>1004828765</v>
      </c>
      <c r="L299" s="109">
        <v>1004469030.17</v>
      </c>
      <c r="M299" s="110">
        <v>1322239731</v>
      </c>
      <c r="N299" s="110" t="s">
        <v>616</v>
      </c>
      <c r="O299" s="124" t="s">
        <v>67</v>
      </c>
      <c r="P299" s="98"/>
      <c r="Q299" s="2"/>
      <c r="R299" s="2"/>
      <c r="S299" s="2"/>
      <c r="T299" s="2"/>
      <c r="U299" s="2"/>
      <c r="V299" s="2"/>
      <c r="W299" s="2"/>
      <c r="X299" s="2"/>
      <c r="Y299" s="2"/>
      <c r="Z299" s="2"/>
    </row>
    <row r="300" spans="1:26" ht="25.5" customHeight="1">
      <c r="A300" s="98"/>
      <c r="B300" s="125" t="s">
        <v>175</v>
      </c>
      <c r="C300" t="s">
        <v>87</v>
      </c>
      <c r="D300" s="118"/>
      <c r="E300" t="s">
        <v>182</v>
      </c>
      <c r="F300" t="s">
        <v>183</v>
      </c>
      <c r="G300" t="s">
        <v>854</v>
      </c>
      <c r="H300" t="s">
        <v>242</v>
      </c>
      <c r="I300" t="s">
        <v>178</v>
      </c>
      <c r="J300" s="109">
        <v>1322239731</v>
      </c>
      <c r="K300" s="109">
        <v>1004828765</v>
      </c>
      <c r="L300" s="109">
        <v>1004469030.17</v>
      </c>
      <c r="M300" s="110">
        <v>1322239731</v>
      </c>
      <c r="N300" s="110" t="s">
        <v>616</v>
      </c>
      <c r="O300" s="124" t="s">
        <v>7</v>
      </c>
      <c r="P300" s="98"/>
      <c r="Q300" s="2"/>
      <c r="R300" s="2"/>
      <c r="S300" s="2"/>
      <c r="T300" s="2"/>
      <c r="U300" s="2"/>
      <c r="V300" s="2"/>
      <c r="W300" s="2"/>
      <c r="X300" s="2"/>
      <c r="Y300" s="2"/>
      <c r="Z300" s="2"/>
    </row>
    <row r="301" spans="1:26" ht="25.5" customHeight="1">
      <c r="A301" s="98"/>
      <c r="B301" s="125" t="s">
        <v>175</v>
      </c>
      <c r="C301" t="s">
        <v>87</v>
      </c>
      <c r="D301" s="118"/>
      <c r="E301" t="s">
        <v>182</v>
      </c>
      <c r="F301" t="s">
        <v>183</v>
      </c>
      <c r="G301" t="s">
        <v>855</v>
      </c>
      <c r="H301" t="s">
        <v>242</v>
      </c>
      <c r="I301" t="s">
        <v>178</v>
      </c>
      <c r="J301" s="109">
        <v>1322239731</v>
      </c>
      <c r="K301" s="109">
        <v>1004828765</v>
      </c>
      <c r="L301" s="109">
        <v>1004469030.17</v>
      </c>
      <c r="M301" s="110">
        <v>1322239731</v>
      </c>
      <c r="N301" s="110" t="s">
        <v>616</v>
      </c>
      <c r="O301" s="124" t="s">
        <v>7</v>
      </c>
      <c r="P301" s="98"/>
      <c r="Q301" s="2"/>
      <c r="R301" s="2"/>
      <c r="S301" s="2"/>
      <c r="T301" s="2"/>
      <c r="U301" s="2"/>
      <c r="V301" s="2"/>
      <c r="W301" s="2"/>
      <c r="X301" s="2"/>
      <c r="Y301" s="2"/>
      <c r="Z301" s="2"/>
    </row>
    <row r="302" spans="1:26" ht="25.5" customHeight="1">
      <c r="A302" s="98"/>
      <c r="B302" s="125" t="s">
        <v>175</v>
      </c>
      <c r="C302" t="s">
        <v>87</v>
      </c>
      <c r="D302" s="118"/>
      <c r="E302" t="s">
        <v>182</v>
      </c>
      <c r="F302" t="s">
        <v>183</v>
      </c>
      <c r="G302" t="s">
        <v>856</v>
      </c>
      <c r="H302" t="s">
        <v>242</v>
      </c>
      <c r="I302" t="s">
        <v>178</v>
      </c>
      <c r="J302" s="109">
        <v>1322239731</v>
      </c>
      <c r="K302" s="109">
        <v>1004828765</v>
      </c>
      <c r="L302" s="109">
        <v>1004469030.17</v>
      </c>
      <c r="M302" s="110">
        <v>1322239731</v>
      </c>
      <c r="N302" s="110" t="s">
        <v>616</v>
      </c>
      <c r="O302" s="124" t="s">
        <v>7</v>
      </c>
      <c r="P302" s="98"/>
      <c r="Q302" s="2"/>
      <c r="R302" s="2"/>
      <c r="S302" s="2"/>
      <c r="T302" s="2"/>
      <c r="U302" s="2"/>
      <c r="V302" s="2"/>
      <c r="W302" s="2"/>
      <c r="X302" s="2"/>
      <c r="Y302" s="2"/>
      <c r="Z302" s="2"/>
    </row>
    <row r="303" spans="1:26" ht="25.5" customHeight="1">
      <c r="A303" s="98"/>
      <c r="B303" s="125" t="s">
        <v>175</v>
      </c>
      <c r="C303" t="s">
        <v>87</v>
      </c>
      <c r="D303" s="118"/>
      <c r="E303" t="s">
        <v>182</v>
      </c>
      <c r="F303" t="s">
        <v>183</v>
      </c>
      <c r="G303" t="s">
        <v>857</v>
      </c>
      <c r="H303" t="s">
        <v>242</v>
      </c>
      <c r="I303" t="s">
        <v>178</v>
      </c>
      <c r="J303" s="109">
        <v>1322239731</v>
      </c>
      <c r="K303" s="109">
        <v>1004828765</v>
      </c>
      <c r="L303" s="109">
        <v>1004469030.17</v>
      </c>
      <c r="M303" s="110">
        <v>1322239731</v>
      </c>
      <c r="N303" s="110" t="s">
        <v>616</v>
      </c>
      <c r="O303" s="124" t="s">
        <v>7</v>
      </c>
      <c r="P303" s="98"/>
      <c r="Q303" s="2"/>
      <c r="R303" s="2"/>
      <c r="S303" s="2"/>
      <c r="T303" s="2"/>
      <c r="U303" s="2"/>
      <c r="V303" s="2"/>
      <c r="W303" s="2"/>
      <c r="X303" s="2"/>
      <c r="Y303" s="2"/>
      <c r="Z303" s="2"/>
    </row>
    <row r="304" spans="1:26" ht="25.5" customHeight="1">
      <c r="A304" s="98"/>
      <c r="B304" s="125" t="s">
        <v>175</v>
      </c>
      <c r="C304" t="s">
        <v>87</v>
      </c>
      <c r="D304" s="118"/>
      <c r="E304" t="s">
        <v>182</v>
      </c>
      <c r="F304" t="s">
        <v>183</v>
      </c>
      <c r="G304" t="s">
        <v>858</v>
      </c>
      <c r="H304" t="s">
        <v>242</v>
      </c>
      <c r="I304" t="s">
        <v>178</v>
      </c>
      <c r="J304" s="109">
        <v>1322239731</v>
      </c>
      <c r="K304" s="109">
        <v>1004828765</v>
      </c>
      <c r="L304" s="109">
        <v>1004469030.17</v>
      </c>
      <c r="M304" s="110">
        <v>1322239731</v>
      </c>
      <c r="N304" s="110" t="s">
        <v>616</v>
      </c>
      <c r="O304" s="124" t="s">
        <v>7</v>
      </c>
      <c r="P304" s="98"/>
      <c r="Q304" s="2"/>
      <c r="R304" s="2"/>
      <c r="S304" s="2"/>
      <c r="T304" s="2"/>
      <c r="U304" s="2"/>
      <c r="V304" s="2"/>
      <c r="W304" s="2"/>
      <c r="X304" s="2"/>
      <c r="Y304" s="2"/>
      <c r="Z304" s="2"/>
    </row>
    <row r="305" spans="1:26" ht="25.5" customHeight="1">
      <c r="A305" s="98"/>
      <c r="B305" s="125" t="s">
        <v>175</v>
      </c>
      <c r="C305" t="s">
        <v>87</v>
      </c>
      <c r="D305" s="118"/>
      <c r="E305" t="s">
        <v>182</v>
      </c>
      <c r="F305" t="s">
        <v>183</v>
      </c>
      <c r="G305" t="s">
        <v>859</v>
      </c>
      <c r="H305" t="s">
        <v>241</v>
      </c>
      <c r="I305" t="s">
        <v>178</v>
      </c>
      <c r="J305" s="109">
        <v>1356520554</v>
      </c>
      <c r="K305" s="109">
        <v>1012958905</v>
      </c>
      <c r="L305" s="109">
        <v>1008397819.74</v>
      </c>
      <c r="M305" s="110">
        <v>1356520554</v>
      </c>
      <c r="N305" s="110" t="s">
        <v>608</v>
      </c>
      <c r="O305" s="124" t="s">
        <v>7</v>
      </c>
      <c r="P305" s="98"/>
      <c r="Q305" s="2"/>
      <c r="R305" s="2"/>
      <c r="S305" s="2"/>
      <c r="T305" s="2"/>
      <c r="U305" s="2"/>
      <c r="V305" s="2"/>
      <c r="W305" s="2"/>
      <c r="X305" s="2"/>
      <c r="Y305" s="2"/>
      <c r="Z305" s="2"/>
    </row>
    <row r="306" spans="1:26" ht="25.5" customHeight="1">
      <c r="A306" s="98"/>
      <c r="B306" s="125" t="s">
        <v>175</v>
      </c>
      <c r="C306" t="s">
        <v>87</v>
      </c>
      <c r="D306" s="118"/>
      <c r="E306" t="s">
        <v>182</v>
      </c>
      <c r="F306" t="s">
        <v>183</v>
      </c>
      <c r="G306" t="s">
        <v>860</v>
      </c>
      <c r="H306" t="s">
        <v>241</v>
      </c>
      <c r="I306" t="s">
        <v>178</v>
      </c>
      <c r="J306" s="109">
        <v>1356520554</v>
      </c>
      <c r="K306" s="109">
        <v>1012958905</v>
      </c>
      <c r="L306" s="109">
        <v>1008397819.74</v>
      </c>
      <c r="M306" s="110">
        <v>1356520554</v>
      </c>
      <c r="N306" s="110" t="s">
        <v>608</v>
      </c>
      <c r="O306" s="124" t="s">
        <v>7</v>
      </c>
      <c r="P306" s="98"/>
      <c r="Q306" s="2"/>
      <c r="R306" s="2"/>
      <c r="S306" s="2"/>
      <c r="T306" s="2"/>
      <c r="U306" s="2"/>
      <c r="V306" s="2"/>
      <c r="W306" s="2"/>
      <c r="X306" s="2"/>
      <c r="Y306" s="2"/>
      <c r="Z306" s="2"/>
    </row>
    <row r="307" spans="1:26" ht="25.5" customHeight="1">
      <c r="A307" s="98"/>
      <c r="B307" s="125" t="s">
        <v>175</v>
      </c>
      <c r="C307" t="s">
        <v>87</v>
      </c>
      <c r="D307" s="118"/>
      <c r="E307" t="s">
        <v>182</v>
      </c>
      <c r="F307" t="s">
        <v>183</v>
      </c>
      <c r="G307" t="s">
        <v>861</v>
      </c>
      <c r="H307" t="s">
        <v>241</v>
      </c>
      <c r="I307" t="s">
        <v>178</v>
      </c>
      <c r="J307" s="109">
        <v>1356520554</v>
      </c>
      <c r="K307" s="109">
        <v>1012958905</v>
      </c>
      <c r="L307" s="109">
        <v>1008397819.74</v>
      </c>
      <c r="M307" s="110">
        <v>1356520554</v>
      </c>
      <c r="N307" s="110" t="s">
        <v>608</v>
      </c>
      <c r="O307" s="124" t="s">
        <v>7</v>
      </c>
      <c r="P307" s="98"/>
      <c r="Q307" s="2"/>
      <c r="R307" s="2"/>
      <c r="S307" s="2"/>
      <c r="T307" s="2"/>
      <c r="U307" s="2"/>
      <c r="V307" s="2"/>
      <c r="W307" s="2"/>
      <c r="X307" s="2"/>
      <c r="Y307" s="2"/>
      <c r="Z307" s="2"/>
    </row>
    <row r="308" spans="1:26" ht="25.5" customHeight="1">
      <c r="A308" s="98"/>
      <c r="B308" s="125" t="s">
        <v>175</v>
      </c>
      <c r="C308" t="s">
        <v>87</v>
      </c>
      <c r="D308" s="118"/>
      <c r="E308" t="s">
        <v>182</v>
      </c>
      <c r="F308" t="s">
        <v>183</v>
      </c>
      <c r="G308" t="s">
        <v>862</v>
      </c>
      <c r="H308" t="s">
        <v>241</v>
      </c>
      <c r="I308" t="s">
        <v>178</v>
      </c>
      <c r="J308" s="109">
        <v>1356520554</v>
      </c>
      <c r="K308" s="109">
        <v>1012958905</v>
      </c>
      <c r="L308" s="109">
        <v>1008397819.74</v>
      </c>
      <c r="M308" s="110">
        <v>1356520554</v>
      </c>
      <c r="N308" s="110" t="s">
        <v>608</v>
      </c>
      <c r="O308" s="124" t="s">
        <v>7</v>
      </c>
      <c r="P308" s="98"/>
      <c r="Q308" s="2"/>
      <c r="R308" s="2"/>
      <c r="S308" s="2"/>
      <c r="T308" s="2"/>
      <c r="U308" s="2"/>
      <c r="V308" s="2"/>
      <c r="W308" s="2"/>
      <c r="X308" s="2"/>
      <c r="Y308" s="2"/>
      <c r="Z308" s="2"/>
    </row>
    <row r="309" spans="1:26" ht="25.5" customHeight="1">
      <c r="A309" s="98"/>
      <c r="B309" s="125" t="s">
        <v>175</v>
      </c>
      <c r="C309" t="s">
        <v>87</v>
      </c>
      <c r="D309" s="118"/>
      <c r="E309" t="s">
        <v>182</v>
      </c>
      <c r="F309" t="s">
        <v>183</v>
      </c>
      <c r="G309" t="s">
        <v>863</v>
      </c>
      <c r="H309" t="s">
        <v>241</v>
      </c>
      <c r="I309" t="s">
        <v>178</v>
      </c>
      <c r="J309" s="109">
        <v>1356520554</v>
      </c>
      <c r="K309" s="109">
        <v>1012958905</v>
      </c>
      <c r="L309" s="109">
        <v>1008397819.74</v>
      </c>
      <c r="M309" s="110">
        <v>1356520554</v>
      </c>
      <c r="N309" s="110" t="s">
        <v>608</v>
      </c>
      <c r="O309" s="124" t="s">
        <v>7</v>
      </c>
      <c r="P309" s="98"/>
      <c r="Q309" s="2"/>
      <c r="R309" s="2"/>
      <c r="S309" s="2"/>
      <c r="T309" s="2"/>
      <c r="U309" s="2"/>
      <c r="V309" s="2"/>
      <c r="W309" s="2"/>
      <c r="X309" s="2"/>
      <c r="Y309" s="2"/>
      <c r="Z309" s="2"/>
    </row>
    <row r="310" spans="1:26" ht="25.5" customHeight="1">
      <c r="A310" s="98"/>
      <c r="B310" s="125" t="s">
        <v>175</v>
      </c>
      <c r="C310" t="s">
        <v>87</v>
      </c>
      <c r="D310" s="118"/>
      <c r="E310" t="s">
        <v>182</v>
      </c>
      <c r="F310" t="s">
        <v>183</v>
      </c>
      <c r="G310" t="s">
        <v>864</v>
      </c>
      <c r="H310" t="s">
        <v>241</v>
      </c>
      <c r="I310" t="s">
        <v>178</v>
      </c>
      <c r="J310" s="109">
        <v>1356520554</v>
      </c>
      <c r="K310" s="109">
        <v>1012958905</v>
      </c>
      <c r="L310" s="109">
        <v>1008397819.74</v>
      </c>
      <c r="M310" s="110">
        <v>1356520554</v>
      </c>
      <c r="N310" s="110" t="s">
        <v>608</v>
      </c>
      <c r="O310" s="124" t="s">
        <v>7</v>
      </c>
      <c r="P310" s="98"/>
      <c r="Q310" s="2"/>
      <c r="R310" s="2"/>
      <c r="S310" s="2"/>
      <c r="T310" s="2"/>
      <c r="U310" s="2"/>
      <c r="V310" s="2"/>
      <c r="W310" s="2"/>
      <c r="X310" s="2"/>
      <c r="Y310" s="2"/>
      <c r="Z310" s="2"/>
    </row>
    <row r="311" spans="1:26" ht="25.5" customHeight="1">
      <c r="A311" s="98"/>
      <c r="B311" s="125" t="s">
        <v>175</v>
      </c>
      <c r="C311" t="s">
        <v>87</v>
      </c>
      <c r="D311" s="118"/>
      <c r="E311" t="s">
        <v>182</v>
      </c>
      <c r="F311" t="s">
        <v>183</v>
      </c>
      <c r="G311" t="s">
        <v>865</v>
      </c>
      <c r="H311" t="s">
        <v>241</v>
      </c>
      <c r="I311" t="s">
        <v>178</v>
      </c>
      <c r="J311" s="109">
        <v>1356520554</v>
      </c>
      <c r="K311" s="109">
        <v>1012958905</v>
      </c>
      <c r="L311" s="109">
        <v>1008397819.74</v>
      </c>
      <c r="M311" s="110">
        <v>1356520554</v>
      </c>
      <c r="N311" s="110" t="s">
        <v>608</v>
      </c>
      <c r="O311" s="124" t="s">
        <v>7</v>
      </c>
      <c r="P311" s="98"/>
      <c r="Q311" s="2"/>
      <c r="R311" s="2"/>
      <c r="S311" s="2"/>
      <c r="T311" s="2"/>
      <c r="U311" s="2"/>
      <c r="V311" s="2"/>
      <c r="W311" s="2"/>
      <c r="X311" s="2"/>
      <c r="Y311" s="2"/>
      <c r="Z311" s="2"/>
    </row>
    <row r="312" spans="1:26" ht="25.5" customHeight="1">
      <c r="A312" s="98"/>
      <c r="B312" s="125" t="s">
        <v>175</v>
      </c>
      <c r="C312" t="s">
        <v>87</v>
      </c>
      <c r="D312" s="118"/>
      <c r="E312" t="s">
        <v>182</v>
      </c>
      <c r="F312" t="s">
        <v>183</v>
      </c>
      <c r="G312" t="s">
        <v>866</v>
      </c>
      <c r="H312" t="s">
        <v>241</v>
      </c>
      <c r="I312" t="s">
        <v>178</v>
      </c>
      <c r="J312" s="109">
        <v>1356520554</v>
      </c>
      <c r="K312" s="109">
        <v>1012958905</v>
      </c>
      <c r="L312" s="109">
        <v>1008397819.74</v>
      </c>
      <c r="M312" s="110">
        <v>1356520554</v>
      </c>
      <c r="N312" s="110" t="s">
        <v>608</v>
      </c>
      <c r="O312" s="124" t="s">
        <v>7</v>
      </c>
      <c r="P312" s="98"/>
      <c r="Q312" s="2"/>
      <c r="R312" s="2"/>
      <c r="S312" s="2"/>
      <c r="T312" s="2"/>
      <c r="U312" s="2"/>
      <c r="V312" s="2"/>
      <c r="W312" s="2"/>
      <c r="X312" s="2"/>
      <c r="Y312" s="2"/>
      <c r="Z312" s="2"/>
    </row>
    <row r="313" spans="1:26" ht="25.5" customHeight="1">
      <c r="A313" s="98"/>
      <c r="B313" s="125" t="s">
        <v>175</v>
      </c>
      <c r="C313" t="s">
        <v>87</v>
      </c>
      <c r="D313" s="118"/>
      <c r="E313" t="s">
        <v>182</v>
      </c>
      <c r="F313" t="s">
        <v>183</v>
      </c>
      <c r="G313" t="s">
        <v>867</v>
      </c>
      <c r="H313" t="s">
        <v>241</v>
      </c>
      <c r="I313" t="s">
        <v>178</v>
      </c>
      <c r="J313" s="109">
        <v>1356520554</v>
      </c>
      <c r="K313" s="109">
        <v>1012958905</v>
      </c>
      <c r="L313" s="109">
        <v>1008397819.74</v>
      </c>
      <c r="M313" s="110">
        <v>1356520554</v>
      </c>
      <c r="N313" s="110" t="s">
        <v>608</v>
      </c>
      <c r="O313" s="124" t="s">
        <v>7</v>
      </c>
      <c r="P313" s="98"/>
      <c r="Q313" s="2"/>
      <c r="R313" s="2"/>
      <c r="S313" s="2"/>
      <c r="T313" s="2"/>
      <c r="U313" s="2"/>
      <c r="V313" s="2"/>
      <c r="W313" s="2"/>
      <c r="X313" s="2"/>
      <c r="Y313" s="2"/>
      <c r="Z313" s="2"/>
    </row>
    <row r="314" spans="1:26" ht="25.5" customHeight="1">
      <c r="A314" s="98"/>
      <c r="B314" s="125" t="s">
        <v>175</v>
      </c>
      <c r="C314" t="s">
        <v>87</v>
      </c>
      <c r="D314" s="118"/>
      <c r="E314" t="s">
        <v>182</v>
      </c>
      <c r="F314" t="s">
        <v>183</v>
      </c>
      <c r="G314" t="s">
        <v>868</v>
      </c>
      <c r="H314" t="s">
        <v>241</v>
      </c>
      <c r="I314" t="s">
        <v>178</v>
      </c>
      <c r="J314" s="109">
        <v>1329095896</v>
      </c>
      <c r="K314" s="109">
        <v>1004219180</v>
      </c>
      <c r="L314" s="109">
        <v>1008380408.3</v>
      </c>
      <c r="M314" s="110">
        <v>1329095896</v>
      </c>
      <c r="N314" s="110" t="s">
        <v>608</v>
      </c>
      <c r="O314" s="124" t="s">
        <v>7</v>
      </c>
      <c r="P314" s="98"/>
      <c r="Q314" s="2"/>
      <c r="R314" s="2"/>
      <c r="S314" s="2"/>
      <c r="T314" s="2"/>
      <c r="U314" s="2"/>
      <c r="V314" s="2"/>
      <c r="W314" s="2"/>
      <c r="X314" s="2"/>
      <c r="Y314" s="2"/>
      <c r="Z314" s="2"/>
    </row>
    <row r="315" spans="1:26" ht="25.5" customHeight="1">
      <c r="A315" s="98"/>
      <c r="B315" s="125" t="s">
        <v>175</v>
      </c>
      <c r="C315" t="s">
        <v>87</v>
      </c>
      <c r="D315" s="118"/>
      <c r="E315" t="s">
        <v>182</v>
      </c>
      <c r="F315" t="s">
        <v>183</v>
      </c>
      <c r="G315" t="s">
        <v>869</v>
      </c>
      <c r="H315" t="s">
        <v>243</v>
      </c>
      <c r="I315" t="s">
        <v>178</v>
      </c>
      <c r="J315" s="109">
        <v>27180273968</v>
      </c>
      <c r="K315" s="109">
        <v>19999999999</v>
      </c>
      <c r="L315" s="109">
        <v>20224728938.830002</v>
      </c>
      <c r="M315" s="110">
        <v>27180273968</v>
      </c>
      <c r="N315" s="110" t="s">
        <v>619</v>
      </c>
      <c r="O315" s="124" t="s">
        <v>7</v>
      </c>
      <c r="P315" s="98"/>
      <c r="Q315" s="2"/>
      <c r="R315" s="2"/>
      <c r="S315" s="2"/>
      <c r="T315" s="2"/>
      <c r="U315" s="2"/>
      <c r="V315" s="2"/>
      <c r="W315" s="2"/>
      <c r="X315" s="2"/>
      <c r="Y315" s="2"/>
      <c r="Z315" s="2"/>
    </row>
    <row r="316" spans="1:26" ht="25.5" customHeight="1">
      <c r="A316" s="98"/>
      <c r="B316" s="125" t="s">
        <v>175</v>
      </c>
      <c r="C316" t="s">
        <v>87</v>
      </c>
      <c r="D316" s="118"/>
      <c r="E316" t="s">
        <v>182</v>
      </c>
      <c r="F316" t="s">
        <v>183</v>
      </c>
      <c r="G316" t="s">
        <v>870</v>
      </c>
      <c r="H316" t="s">
        <v>241</v>
      </c>
      <c r="I316" t="s">
        <v>178</v>
      </c>
      <c r="J316" s="109">
        <v>846086297</v>
      </c>
      <c r="K316" s="109">
        <v>658806515</v>
      </c>
      <c r="L316" s="109">
        <v>655458581.70000005</v>
      </c>
      <c r="M316" s="110">
        <v>846086297</v>
      </c>
      <c r="N316" s="110" t="s">
        <v>608</v>
      </c>
      <c r="O316" s="124" t="s">
        <v>7</v>
      </c>
      <c r="P316" s="98"/>
      <c r="Q316" s="2"/>
      <c r="R316" s="2"/>
      <c r="S316" s="2"/>
      <c r="T316" s="2"/>
      <c r="U316" s="2"/>
      <c r="V316" s="2"/>
      <c r="W316" s="2"/>
      <c r="X316" s="2"/>
      <c r="Y316" s="2"/>
      <c r="Z316" s="2"/>
    </row>
    <row r="317" spans="1:26" ht="25.5" customHeight="1">
      <c r="A317" s="98"/>
      <c r="B317" s="125" t="s">
        <v>175</v>
      </c>
      <c r="C317" t="s">
        <v>87</v>
      </c>
      <c r="D317" s="118"/>
      <c r="E317" t="s">
        <v>182</v>
      </c>
      <c r="F317" t="s">
        <v>183</v>
      </c>
      <c r="G317" t="s">
        <v>871</v>
      </c>
      <c r="H317" t="s">
        <v>244</v>
      </c>
      <c r="I317" t="s">
        <v>178</v>
      </c>
      <c r="J317" s="109">
        <v>774246580</v>
      </c>
      <c r="K317" s="109">
        <v>493705479</v>
      </c>
      <c r="L317" s="109">
        <v>505847152.27999997</v>
      </c>
      <c r="M317" s="110">
        <v>774246580</v>
      </c>
      <c r="N317" s="110" t="s">
        <v>622</v>
      </c>
      <c r="O317" s="124" t="s">
        <v>7</v>
      </c>
      <c r="P317" s="98"/>
      <c r="Q317" s="2"/>
      <c r="R317" s="2"/>
      <c r="S317" s="2"/>
      <c r="T317" s="2"/>
      <c r="U317" s="2"/>
      <c r="V317" s="2"/>
      <c r="W317" s="2"/>
      <c r="X317" s="2"/>
      <c r="Y317" s="2"/>
      <c r="Z317" s="2"/>
    </row>
    <row r="318" spans="1:26" ht="25.5" customHeight="1">
      <c r="A318" s="98"/>
      <c r="B318" s="125" t="s">
        <v>175</v>
      </c>
      <c r="C318" t="s">
        <v>87</v>
      </c>
      <c r="D318" s="118"/>
      <c r="E318" t="s">
        <v>182</v>
      </c>
      <c r="F318" t="s">
        <v>183</v>
      </c>
      <c r="G318" t="s">
        <v>872</v>
      </c>
      <c r="H318" t="s">
        <v>244</v>
      </c>
      <c r="I318" t="s">
        <v>178</v>
      </c>
      <c r="J318" s="109">
        <v>774246580</v>
      </c>
      <c r="K318" s="109">
        <v>493705479</v>
      </c>
      <c r="L318" s="109">
        <v>505847152.27999997</v>
      </c>
      <c r="M318" s="110">
        <v>774246580</v>
      </c>
      <c r="N318" s="110" t="s">
        <v>622</v>
      </c>
      <c r="O318" s="124" t="s">
        <v>7</v>
      </c>
      <c r="P318" s="98"/>
      <c r="Q318" s="2"/>
      <c r="R318" s="2"/>
      <c r="S318" s="2"/>
      <c r="T318" s="2"/>
      <c r="U318" s="2"/>
      <c r="V318" s="2"/>
      <c r="W318" s="2"/>
      <c r="X318" s="2"/>
      <c r="Y318" s="2"/>
      <c r="Z318" s="2"/>
    </row>
    <row r="319" spans="1:26" ht="25.5" customHeight="1">
      <c r="A319" s="98"/>
      <c r="B319" s="125" t="s">
        <v>175</v>
      </c>
      <c r="C319" t="s">
        <v>87</v>
      </c>
      <c r="D319" s="118"/>
      <c r="E319" t="s">
        <v>182</v>
      </c>
      <c r="F319" t="s">
        <v>183</v>
      </c>
      <c r="G319" t="s">
        <v>873</v>
      </c>
      <c r="H319" t="s">
        <v>244</v>
      </c>
      <c r="I319" t="s">
        <v>178</v>
      </c>
      <c r="J319" s="109">
        <v>21581917808</v>
      </c>
      <c r="K319" s="109">
        <v>15178137699</v>
      </c>
      <c r="L319" s="109">
        <v>15151704881.059999</v>
      </c>
      <c r="M319" s="110">
        <v>21581917808</v>
      </c>
      <c r="N319" s="110" t="s">
        <v>1078</v>
      </c>
      <c r="O319" s="124" t="s">
        <v>7</v>
      </c>
      <c r="P319" s="98"/>
      <c r="Q319" s="2"/>
      <c r="R319" s="2"/>
      <c r="S319" s="2"/>
      <c r="T319" s="2"/>
      <c r="U319" s="2"/>
      <c r="V319" s="2"/>
      <c r="W319" s="2"/>
      <c r="X319" s="2"/>
      <c r="Y319" s="2"/>
      <c r="Z319" s="2"/>
    </row>
    <row r="320" spans="1:26" ht="25.5" customHeight="1">
      <c r="A320" s="98"/>
      <c r="B320" s="125" t="s">
        <v>175</v>
      </c>
      <c r="C320" t="s">
        <v>87</v>
      </c>
      <c r="D320" s="118"/>
      <c r="E320" t="s">
        <v>182</v>
      </c>
      <c r="F320" t="s">
        <v>183</v>
      </c>
      <c r="G320" t="s">
        <v>874</v>
      </c>
      <c r="H320" t="s">
        <v>244</v>
      </c>
      <c r="I320" t="s">
        <v>178</v>
      </c>
      <c r="J320" s="109">
        <v>21581917808</v>
      </c>
      <c r="K320" s="109">
        <v>15182658249</v>
      </c>
      <c r="L320" s="109">
        <v>15151536740.15</v>
      </c>
      <c r="M320" s="110">
        <v>21581917808</v>
      </c>
      <c r="N320" s="110" t="s">
        <v>1079</v>
      </c>
      <c r="O320" s="124" t="s">
        <v>7</v>
      </c>
      <c r="P320" s="98"/>
      <c r="Q320" s="2"/>
      <c r="R320" s="2"/>
      <c r="S320" s="2"/>
      <c r="T320" s="2"/>
      <c r="U320" s="2"/>
      <c r="V320" s="2"/>
      <c r="W320" s="2"/>
      <c r="X320" s="2"/>
      <c r="Y320" s="2"/>
      <c r="Z320" s="2"/>
    </row>
    <row r="321" spans="1:26" ht="25.5" customHeight="1">
      <c r="A321" s="98"/>
      <c r="B321" s="125" t="s">
        <v>175</v>
      </c>
      <c r="C321" t="s">
        <v>87</v>
      </c>
      <c r="D321" s="118"/>
      <c r="E321" t="s">
        <v>182</v>
      </c>
      <c r="F321" t="s">
        <v>183</v>
      </c>
      <c r="G321" t="s">
        <v>875</v>
      </c>
      <c r="H321" t="s">
        <v>244</v>
      </c>
      <c r="I321" t="s">
        <v>178</v>
      </c>
      <c r="J321" s="109">
        <v>43163840</v>
      </c>
      <c r="K321" s="109">
        <v>30374360</v>
      </c>
      <c r="L321" s="109">
        <v>30302737.800000001</v>
      </c>
      <c r="M321" s="110">
        <v>43163840</v>
      </c>
      <c r="N321" s="110" t="s">
        <v>1079</v>
      </c>
      <c r="O321" s="124" t="s">
        <v>7</v>
      </c>
      <c r="P321" s="98"/>
      <c r="Q321" s="2"/>
      <c r="R321" s="2"/>
      <c r="S321" s="2"/>
      <c r="T321" s="2"/>
      <c r="U321" s="2"/>
      <c r="V321" s="2"/>
      <c r="W321" s="2"/>
      <c r="X321" s="2"/>
      <c r="Y321" s="2"/>
      <c r="Z321" s="2"/>
    </row>
    <row r="322" spans="1:26" ht="25.5" customHeight="1">
      <c r="A322" s="98"/>
      <c r="B322" s="125" t="s">
        <v>175</v>
      </c>
      <c r="C322" t="s">
        <v>87</v>
      </c>
      <c r="D322" s="118"/>
      <c r="E322" t="s">
        <v>182</v>
      </c>
      <c r="F322" t="s">
        <v>183</v>
      </c>
      <c r="G322" t="s">
        <v>876</v>
      </c>
      <c r="H322" t="s">
        <v>244</v>
      </c>
      <c r="I322" t="s">
        <v>178</v>
      </c>
      <c r="J322" s="109">
        <v>719397264</v>
      </c>
      <c r="K322" s="109">
        <v>506239293</v>
      </c>
      <c r="L322" s="109">
        <v>505045569.83999997</v>
      </c>
      <c r="M322" s="110">
        <v>719397264</v>
      </c>
      <c r="N322" s="110" t="s">
        <v>1079</v>
      </c>
      <c r="O322" s="124" t="s">
        <v>7</v>
      </c>
      <c r="P322" s="98"/>
      <c r="Q322" s="2"/>
      <c r="R322" s="2"/>
      <c r="S322" s="2"/>
      <c r="T322" s="2"/>
      <c r="U322" s="2"/>
      <c r="V322" s="2"/>
      <c r="W322" s="2"/>
      <c r="X322" s="2"/>
      <c r="Y322" s="2"/>
      <c r="Z322" s="2"/>
    </row>
    <row r="323" spans="1:26" ht="25.5" customHeight="1">
      <c r="A323" s="98"/>
      <c r="B323" s="125" t="s">
        <v>175</v>
      </c>
      <c r="C323" t="s">
        <v>87</v>
      </c>
      <c r="D323" s="118"/>
      <c r="E323" t="s">
        <v>182</v>
      </c>
      <c r="F323" t="s">
        <v>183</v>
      </c>
      <c r="G323" t="s">
        <v>877</v>
      </c>
      <c r="H323" t="s">
        <v>244</v>
      </c>
      <c r="I323" t="s">
        <v>178</v>
      </c>
      <c r="J323" s="109">
        <v>719397264</v>
      </c>
      <c r="K323" s="109">
        <v>506239293</v>
      </c>
      <c r="L323" s="109">
        <v>505045569.83999997</v>
      </c>
      <c r="M323" s="110">
        <v>719397264</v>
      </c>
      <c r="N323" s="110" t="s">
        <v>1079</v>
      </c>
      <c r="O323" s="124" t="s">
        <v>7</v>
      </c>
      <c r="P323" s="98"/>
      <c r="Q323" s="2"/>
      <c r="R323" s="2"/>
      <c r="S323" s="2"/>
      <c r="T323" s="2"/>
      <c r="U323" s="2"/>
      <c r="V323" s="2"/>
      <c r="W323" s="2"/>
      <c r="X323" s="2"/>
      <c r="Y323" s="2"/>
      <c r="Z323" s="2"/>
    </row>
    <row r="324" spans="1:26" ht="25.5" customHeight="1">
      <c r="A324" s="98"/>
      <c r="B324" s="125" t="s">
        <v>175</v>
      </c>
      <c r="C324" t="s">
        <v>87</v>
      </c>
      <c r="D324" s="118"/>
      <c r="E324" t="s">
        <v>182</v>
      </c>
      <c r="F324" t="s">
        <v>183</v>
      </c>
      <c r="G324" t="s">
        <v>878</v>
      </c>
      <c r="H324" t="s">
        <v>244</v>
      </c>
      <c r="I324" t="s">
        <v>178</v>
      </c>
      <c r="J324" s="109">
        <v>719397264</v>
      </c>
      <c r="K324" s="109">
        <v>506239293</v>
      </c>
      <c r="L324" s="109">
        <v>505045569.83999997</v>
      </c>
      <c r="M324" s="110">
        <v>719397264</v>
      </c>
      <c r="N324" s="110" t="s">
        <v>1079</v>
      </c>
      <c r="O324" s="124" t="s">
        <v>7</v>
      </c>
      <c r="P324" s="98"/>
      <c r="Q324" s="2"/>
      <c r="R324" s="2"/>
      <c r="S324" s="2"/>
      <c r="T324" s="2"/>
      <c r="U324" s="2"/>
      <c r="V324" s="2"/>
      <c r="W324" s="2"/>
      <c r="X324" s="2"/>
      <c r="Y324" s="2"/>
      <c r="Z324" s="2"/>
    </row>
    <row r="325" spans="1:26" ht="25.5" customHeight="1">
      <c r="A325" s="98"/>
      <c r="B325" s="125" t="s">
        <v>175</v>
      </c>
      <c r="C325" t="s">
        <v>87</v>
      </c>
      <c r="D325" s="118"/>
      <c r="E325" t="s">
        <v>182</v>
      </c>
      <c r="F325" t="s">
        <v>183</v>
      </c>
      <c r="G325" t="s">
        <v>879</v>
      </c>
      <c r="H325" t="s">
        <v>244</v>
      </c>
      <c r="I325" t="s">
        <v>178</v>
      </c>
      <c r="J325" s="109">
        <v>719397264</v>
      </c>
      <c r="K325" s="109">
        <v>506239293</v>
      </c>
      <c r="L325" s="109">
        <v>505045569.83999997</v>
      </c>
      <c r="M325" s="110">
        <v>719397264</v>
      </c>
      <c r="N325" s="110" t="s">
        <v>1079</v>
      </c>
      <c r="O325" s="124" t="s">
        <v>7</v>
      </c>
      <c r="P325" s="98"/>
      <c r="Q325" s="2"/>
      <c r="R325" s="2"/>
      <c r="S325" s="2"/>
      <c r="T325" s="2"/>
      <c r="U325" s="2"/>
      <c r="V325" s="2"/>
      <c r="W325" s="2"/>
      <c r="X325" s="2"/>
      <c r="Y325" s="2"/>
      <c r="Z325" s="2"/>
    </row>
    <row r="326" spans="1:26" ht="25.5" customHeight="1">
      <c r="A326" s="98"/>
      <c r="B326" s="125" t="s">
        <v>175</v>
      </c>
      <c r="C326" t="s">
        <v>87</v>
      </c>
      <c r="D326" s="118"/>
      <c r="E326" t="s">
        <v>182</v>
      </c>
      <c r="F326" t="s">
        <v>183</v>
      </c>
      <c r="G326" t="s">
        <v>880</v>
      </c>
      <c r="H326" t="s">
        <v>244</v>
      </c>
      <c r="I326" t="s">
        <v>178</v>
      </c>
      <c r="J326" s="109">
        <v>719397264</v>
      </c>
      <c r="K326" s="109">
        <v>506239293</v>
      </c>
      <c r="L326" s="109">
        <v>505045569.83999997</v>
      </c>
      <c r="M326" s="110">
        <v>719397264</v>
      </c>
      <c r="N326" s="110" t="s">
        <v>1079</v>
      </c>
      <c r="O326" s="124" t="s">
        <v>7</v>
      </c>
      <c r="P326" s="98"/>
      <c r="Q326" s="2"/>
      <c r="R326" s="2"/>
      <c r="S326" s="2"/>
      <c r="T326" s="2"/>
      <c r="U326" s="2"/>
      <c r="V326" s="2"/>
      <c r="W326" s="2"/>
      <c r="X326" s="2"/>
      <c r="Y326" s="2"/>
      <c r="Z326" s="2"/>
    </row>
    <row r="327" spans="1:26" ht="25.5" customHeight="1">
      <c r="A327" s="98"/>
      <c r="B327" s="125" t="s">
        <v>175</v>
      </c>
      <c r="C327" t="s">
        <v>87</v>
      </c>
      <c r="D327" s="118"/>
      <c r="E327" t="s">
        <v>182</v>
      </c>
      <c r="F327" t="s">
        <v>183</v>
      </c>
      <c r="G327" t="s">
        <v>881</v>
      </c>
      <c r="H327" t="s">
        <v>244</v>
      </c>
      <c r="I327" t="s">
        <v>178</v>
      </c>
      <c r="J327" s="109">
        <v>719397264</v>
      </c>
      <c r="K327" s="109">
        <v>506239293</v>
      </c>
      <c r="L327" s="109">
        <v>505045569.83999997</v>
      </c>
      <c r="M327" s="110">
        <v>719397264</v>
      </c>
      <c r="N327" s="110" t="s">
        <v>1079</v>
      </c>
      <c r="O327" s="124" t="s">
        <v>67</v>
      </c>
      <c r="P327" s="98"/>
      <c r="Q327" s="2"/>
      <c r="R327" s="2"/>
      <c r="S327" s="2"/>
      <c r="T327" s="2"/>
      <c r="U327" s="2"/>
      <c r="V327" s="2"/>
      <c r="W327" s="2"/>
      <c r="X327" s="2"/>
      <c r="Y327" s="2"/>
      <c r="Z327" s="2"/>
    </row>
    <row r="328" spans="1:26" ht="25.5" customHeight="1">
      <c r="A328" s="98"/>
      <c r="B328" s="125" t="s">
        <v>175</v>
      </c>
      <c r="C328" t="s">
        <v>88</v>
      </c>
      <c r="D328" s="118"/>
      <c r="E328" t="s">
        <v>221</v>
      </c>
      <c r="F328" t="s">
        <v>183</v>
      </c>
      <c r="G328" t="s">
        <v>882</v>
      </c>
      <c r="H328" t="s">
        <v>246</v>
      </c>
      <c r="I328" t="s">
        <v>178</v>
      </c>
      <c r="J328" s="109">
        <v>1181000002</v>
      </c>
      <c r="K328" s="109">
        <v>1000000001</v>
      </c>
      <c r="L328" s="109">
        <v>1011836881.64</v>
      </c>
      <c r="M328" s="110">
        <v>1181000002</v>
      </c>
      <c r="N328" s="110" t="s">
        <v>628</v>
      </c>
      <c r="O328" s="124" t="s">
        <v>7</v>
      </c>
      <c r="P328" s="98"/>
      <c r="Q328" s="2"/>
      <c r="R328" s="2"/>
      <c r="S328" s="2"/>
      <c r="T328" s="2"/>
      <c r="U328" s="2"/>
      <c r="V328" s="2"/>
      <c r="W328" s="2"/>
      <c r="X328" s="2"/>
      <c r="Y328" s="2"/>
      <c r="Z328" s="2"/>
    </row>
    <row r="329" spans="1:26" ht="25.5" customHeight="1">
      <c r="A329" s="98"/>
      <c r="B329" s="125" t="s">
        <v>175</v>
      </c>
      <c r="C329" t="s">
        <v>88</v>
      </c>
      <c r="D329" s="118"/>
      <c r="E329" t="s">
        <v>221</v>
      </c>
      <c r="F329" t="s">
        <v>183</v>
      </c>
      <c r="G329" t="s">
        <v>883</v>
      </c>
      <c r="H329" t="s">
        <v>247</v>
      </c>
      <c r="I329" t="s">
        <v>178</v>
      </c>
      <c r="J329" s="109">
        <v>2459747948</v>
      </c>
      <c r="K329" s="109">
        <v>1999999999</v>
      </c>
      <c r="L329" s="109">
        <v>2024065767.77</v>
      </c>
      <c r="M329" s="110">
        <v>2459747948</v>
      </c>
      <c r="N329" s="110" t="s">
        <v>629</v>
      </c>
      <c r="O329" s="124" t="s">
        <v>7</v>
      </c>
      <c r="P329" s="98"/>
      <c r="Q329" s="2"/>
      <c r="R329" s="2"/>
      <c r="S329" s="2"/>
      <c r="T329" s="2"/>
      <c r="U329" s="2"/>
      <c r="V329" s="2"/>
      <c r="W329" s="2"/>
      <c r="X329" s="2"/>
      <c r="Y329" s="2"/>
      <c r="Z329" s="2"/>
    </row>
    <row r="330" spans="1:26" ht="25.5" customHeight="1">
      <c r="A330" s="98"/>
      <c r="B330" s="125" t="s">
        <v>175</v>
      </c>
      <c r="C330" t="s">
        <v>88</v>
      </c>
      <c r="D330" s="118"/>
      <c r="E330" t="s">
        <v>221</v>
      </c>
      <c r="F330" t="s">
        <v>183</v>
      </c>
      <c r="G330" t="s">
        <v>884</v>
      </c>
      <c r="H330" t="s">
        <v>248</v>
      </c>
      <c r="I330" t="s">
        <v>178</v>
      </c>
      <c r="J330" s="109">
        <v>2664739726</v>
      </c>
      <c r="K330" s="109">
        <v>2000000000</v>
      </c>
      <c r="L330" s="109">
        <v>2024845538.46</v>
      </c>
      <c r="M330" s="110">
        <v>2664739726</v>
      </c>
      <c r="N330" s="110" t="s">
        <v>536</v>
      </c>
      <c r="O330" s="124" t="s">
        <v>7</v>
      </c>
      <c r="P330" s="98"/>
      <c r="Q330" s="2"/>
      <c r="R330" s="2"/>
      <c r="S330" s="2"/>
      <c r="T330" s="2"/>
      <c r="U330" s="2"/>
      <c r="V330" s="2"/>
      <c r="W330" s="2"/>
      <c r="X330" s="2"/>
      <c r="Y330" s="2"/>
      <c r="Z330" s="2"/>
    </row>
    <row r="331" spans="1:26" ht="25.5" customHeight="1">
      <c r="A331" s="98"/>
      <c r="B331" s="125" t="s">
        <v>175</v>
      </c>
      <c r="C331" t="s">
        <v>89</v>
      </c>
      <c r="D331" s="126" t="s">
        <v>89</v>
      </c>
      <c r="E331" t="s">
        <v>182</v>
      </c>
      <c r="F331" t="s">
        <v>183</v>
      </c>
      <c r="G331" t="s">
        <v>885</v>
      </c>
      <c r="H331" t="s">
        <v>251</v>
      </c>
      <c r="I331" t="s">
        <v>178</v>
      </c>
      <c r="J331" s="109">
        <v>7020410956</v>
      </c>
      <c r="K331" s="109">
        <v>5043945203</v>
      </c>
      <c r="L331" s="109">
        <v>5032462806.1000004</v>
      </c>
      <c r="M331" s="110">
        <v>7020410956</v>
      </c>
      <c r="N331" s="110" t="s">
        <v>633</v>
      </c>
      <c r="O331" s="124" t="s">
        <v>7</v>
      </c>
      <c r="P331" s="98"/>
      <c r="Q331" s="2"/>
      <c r="R331" s="2"/>
      <c r="S331" s="2"/>
      <c r="T331" s="2"/>
      <c r="U331" s="2"/>
      <c r="V331" s="2"/>
      <c r="W331" s="2"/>
      <c r="X331" s="2"/>
      <c r="Y331" s="2"/>
      <c r="Z331" s="2"/>
    </row>
    <row r="332" spans="1:26" ht="25.5" customHeight="1">
      <c r="A332" s="98"/>
      <c r="B332" s="125" t="s">
        <v>175</v>
      </c>
      <c r="C332" t="s">
        <v>89</v>
      </c>
      <c r="D332" s="126" t="s">
        <v>89</v>
      </c>
      <c r="E332" t="s">
        <v>182</v>
      </c>
      <c r="F332" t="s">
        <v>183</v>
      </c>
      <c r="G332" t="s">
        <v>886</v>
      </c>
      <c r="H332" t="s">
        <v>252</v>
      </c>
      <c r="I332" t="s">
        <v>178</v>
      </c>
      <c r="J332" s="109">
        <v>52723282538</v>
      </c>
      <c r="K332" s="109">
        <v>30327862331</v>
      </c>
      <c r="L332" s="109">
        <v>30294179795.630001</v>
      </c>
      <c r="M332" s="110">
        <v>52723282538</v>
      </c>
      <c r="N332" s="110" t="s">
        <v>634</v>
      </c>
      <c r="O332" s="124" t="s">
        <v>7</v>
      </c>
      <c r="P332" s="98"/>
      <c r="Q332" s="2"/>
      <c r="R332" s="2"/>
      <c r="S332" s="2"/>
      <c r="T332" s="2"/>
      <c r="U332" s="2"/>
      <c r="V332" s="2"/>
      <c r="W332" s="2"/>
      <c r="X332" s="2"/>
      <c r="Y332" s="2"/>
      <c r="Z332" s="2"/>
    </row>
    <row r="333" spans="1:26" ht="25.5" customHeight="1">
      <c r="A333" s="98"/>
      <c r="B333" s="125" t="s">
        <v>175</v>
      </c>
      <c r="C333" t="s">
        <v>89</v>
      </c>
      <c r="D333" s="126" t="s">
        <v>89</v>
      </c>
      <c r="E333" t="s">
        <v>182</v>
      </c>
      <c r="F333" t="s">
        <v>183</v>
      </c>
      <c r="G333" t="s">
        <v>887</v>
      </c>
      <c r="H333" t="s">
        <v>253</v>
      </c>
      <c r="I333" t="s">
        <v>178</v>
      </c>
      <c r="J333" s="109">
        <v>15983561640</v>
      </c>
      <c r="K333" s="109">
        <v>10092054793</v>
      </c>
      <c r="L333" s="109">
        <v>10266633551.83</v>
      </c>
      <c r="M333" s="110">
        <v>15983561640</v>
      </c>
      <c r="N333" s="110" t="s">
        <v>619</v>
      </c>
      <c r="O333" s="124" t="s">
        <v>7</v>
      </c>
      <c r="P333" s="98"/>
      <c r="Q333" s="2"/>
      <c r="R333" s="2"/>
      <c r="S333" s="2"/>
      <c r="T333" s="2"/>
      <c r="U333" s="2"/>
      <c r="V333" s="2"/>
      <c r="W333" s="2"/>
      <c r="X333" s="2"/>
      <c r="Y333" s="2"/>
      <c r="Z333" s="2"/>
    </row>
    <row r="334" spans="1:26" ht="25.5" customHeight="1">
      <c r="A334" s="98"/>
      <c r="B334" s="125" t="s">
        <v>175</v>
      </c>
      <c r="C334" t="s">
        <v>89</v>
      </c>
      <c r="D334" s="126" t="s">
        <v>89</v>
      </c>
      <c r="E334" t="s">
        <v>182</v>
      </c>
      <c r="F334" t="s">
        <v>183</v>
      </c>
      <c r="G334" t="s">
        <v>888</v>
      </c>
      <c r="H334" t="s">
        <v>254</v>
      </c>
      <c r="I334" t="s">
        <v>178</v>
      </c>
      <c r="J334" s="109">
        <v>7352438360</v>
      </c>
      <c r="K334" s="109">
        <v>4604536985</v>
      </c>
      <c r="L334" s="109">
        <v>4673652788.8699999</v>
      </c>
      <c r="M334" s="110">
        <v>7352438360</v>
      </c>
      <c r="N334" s="110" t="s">
        <v>619</v>
      </c>
      <c r="O334" s="124" t="s">
        <v>7</v>
      </c>
      <c r="P334" s="98"/>
      <c r="Q334" s="2"/>
      <c r="R334" s="2"/>
      <c r="S334" s="2"/>
      <c r="T334" s="2"/>
      <c r="U334" s="2"/>
      <c r="V334" s="2"/>
      <c r="W334" s="2"/>
      <c r="X334" s="2"/>
      <c r="Y334" s="2"/>
      <c r="Z334" s="2"/>
    </row>
    <row r="335" spans="1:26" ht="25.5" customHeight="1">
      <c r="A335" s="98"/>
      <c r="B335" s="125" t="s">
        <v>175</v>
      </c>
      <c r="C335" t="s">
        <v>89</v>
      </c>
      <c r="D335" s="126" t="s">
        <v>89</v>
      </c>
      <c r="E335" t="s">
        <v>182</v>
      </c>
      <c r="F335" t="s">
        <v>183</v>
      </c>
      <c r="G335" t="s">
        <v>889</v>
      </c>
      <c r="H335" t="s">
        <v>890</v>
      </c>
      <c r="I335" t="s">
        <v>178</v>
      </c>
      <c r="J335" s="109">
        <v>37413700</v>
      </c>
      <c r="K335" s="109">
        <v>32148164</v>
      </c>
      <c r="L335" s="109">
        <v>32091290.800000001</v>
      </c>
      <c r="M335" s="110">
        <v>37413700</v>
      </c>
      <c r="N335" s="110" t="s">
        <v>554</v>
      </c>
      <c r="O335" s="124" t="s">
        <v>7</v>
      </c>
      <c r="P335" s="98"/>
      <c r="Q335" s="2"/>
      <c r="R335" s="2"/>
      <c r="S335" s="2"/>
      <c r="T335" s="2"/>
      <c r="U335" s="2"/>
      <c r="V335" s="2"/>
      <c r="W335" s="2"/>
      <c r="X335" s="2"/>
      <c r="Y335" s="2"/>
      <c r="Z335" s="2"/>
    </row>
    <row r="336" spans="1:26" ht="25.5" customHeight="1">
      <c r="A336" s="98"/>
      <c r="B336" s="125" t="s">
        <v>175</v>
      </c>
      <c r="C336" t="s">
        <v>89</v>
      </c>
      <c r="D336" s="126" t="s">
        <v>89</v>
      </c>
      <c r="E336" t="s">
        <v>182</v>
      </c>
      <c r="F336" t="s">
        <v>183</v>
      </c>
      <c r="G336" t="s">
        <v>891</v>
      </c>
      <c r="H336" t="s">
        <v>892</v>
      </c>
      <c r="I336" t="s">
        <v>178</v>
      </c>
      <c r="J336" s="109">
        <v>233183287</v>
      </c>
      <c r="K336" s="109">
        <v>207044383</v>
      </c>
      <c r="L336" s="109">
        <v>205870061.56</v>
      </c>
      <c r="M336" s="110">
        <v>233183287</v>
      </c>
      <c r="N336" s="110" t="s">
        <v>554</v>
      </c>
      <c r="O336" s="124" t="s">
        <v>7</v>
      </c>
      <c r="P336" s="98"/>
      <c r="Q336" s="2"/>
      <c r="R336" s="2"/>
      <c r="S336" s="2"/>
      <c r="T336" s="2"/>
      <c r="U336" s="2"/>
      <c r="V336" s="2"/>
      <c r="W336" s="2"/>
      <c r="X336" s="2"/>
      <c r="Y336" s="2"/>
      <c r="Z336" s="2"/>
    </row>
    <row r="337" spans="1:26" ht="25.5" customHeight="1">
      <c r="A337" s="98"/>
      <c r="B337" s="125" t="s">
        <v>175</v>
      </c>
      <c r="C337" t="s">
        <v>89</v>
      </c>
      <c r="D337" s="126" t="s">
        <v>89</v>
      </c>
      <c r="E337" t="s">
        <v>182</v>
      </c>
      <c r="F337" t="s">
        <v>183</v>
      </c>
      <c r="G337" t="s">
        <v>893</v>
      </c>
      <c r="H337" t="s">
        <v>894</v>
      </c>
      <c r="I337" t="s">
        <v>178</v>
      </c>
      <c r="J337" s="109">
        <v>11260824</v>
      </c>
      <c r="K337" s="109">
        <v>10021368</v>
      </c>
      <c r="L337" s="109">
        <v>10078071.470000001</v>
      </c>
      <c r="M337" s="110">
        <v>11260824</v>
      </c>
      <c r="N337" s="110" t="s">
        <v>554</v>
      </c>
      <c r="O337" s="124" t="s">
        <v>7</v>
      </c>
      <c r="P337" s="98"/>
      <c r="Q337" s="2"/>
      <c r="R337" s="2"/>
      <c r="S337" s="2"/>
      <c r="T337" s="2"/>
      <c r="U337" s="2"/>
      <c r="V337" s="2"/>
      <c r="W337" s="2"/>
      <c r="X337" s="2"/>
      <c r="Y337" s="2"/>
      <c r="Z337" s="2"/>
    </row>
    <row r="338" spans="1:26" ht="25.5" customHeight="1">
      <c r="A338" s="98"/>
      <c r="B338" s="125" t="s">
        <v>175</v>
      </c>
      <c r="C338" t="s">
        <v>91</v>
      </c>
      <c r="D338" s="118"/>
      <c r="E338" t="s">
        <v>182</v>
      </c>
      <c r="F338" t="s">
        <v>183</v>
      </c>
      <c r="G338" t="s">
        <v>895</v>
      </c>
      <c r="H338" t="s">
        <v>255</v>
      </c>
      <c r="I338" t="s">
        <v>178</v>
      </c>
      <c r="J338" s="109">
        <v>8193726032</v>
      </c>
      <c r="K338" s="109">
        <v>5000000002</v>
      </c>
      <c r="L338" s="109">
        <v>5008665440.6700001</v>
      </c>
      <c r="M338" s="110">
        <v>8193726032</v>
      </c>
      <c r="N338" s="110" t="s">
        <v>602</v>
      </c>
      <c r="O338" s="124" t="s">
        <v>7</v>
      </c>
      <c r="P338" s="98"/>
      <c r="Q338" s="2"/>
      <c r="R338" s="2"/>
      <c r="S338" s="2"/>
      <c r="T338" s="2"/>
      <c r="U338" s="2"/>
      <c r="V338" s="2"/>
      <c r="W338" s="2"/>
      <c r="X338" s="2"/>
      <c r="Y338" s="2"/>
      <c r="Z338" s="2"/>
    </row>
    <row r="339" spans="1:26" ht="25.5" customHeight="1">
      <c r="A339" s="98"/>
      <c r="B339" s="125" t="s">
        <v>175</v>
      </c>
      <c r="C339" t="s">
        <v>91</v>
      </c>
      <c r="D339" s="118"/>
      <c r="E339" t="s">
        <v>182</v>
      </c>
      <c r="F339" t="s">
        <v>183</v>
      </c>
      <c r="G339" t="s">
        <v>896</v>
      </c>
      <c r="H339" t="s">
        <v>897</v>
      </c>
      <c r="I339" t="s">
        <v>178</v>
      </c>
      <c r="J339" s="109">
        <v>372583904</v>
      </c>
      <c r="K339" s="109">
        <v>250335615</v>
      </c>
      <c r="L339" s="109">
        <v>251579960.16</v>
      </c>
      <c r="M339" s="110">
        <v>372583904</v>
      </c>
      <c r="N339" s="110" t="s">
        <v>564</v>
      </c>
      <c r="O339" s="124" t="s">
        <v>7</v>
      </c>
      <c r="P339" s="98"/>
      <c r="Q339" s="2"/>
      <c r="R339" s="2"/>
      <c r="S339" s="2"/>
      <c r="T339" s="2"/>
      <c r="U339" s="2"/>
      <c r="V339" s="2"/>
      <c r="W339" s="2"/>
      <c r="X339" s="2"/>
      <c r="Y339" s="2"/>
      <c r="Z339" s="2"/>
    </row>
    <row r="340" spans="1:26" ht="25.5" customHeight="1">
      <c r="A340" s="98"/>
      <c r="B340" s="125" t="s">
        <v>175</v>
      </c>
      <c r="C340" t="s">
        <v>91</v>
      </c>
      <c r="D340" s="118"/>
      <c r="E340" t="s">
        <v>182</v>
      </c>
      <c r="F340" t="s">
        <v>183</v>
      </c>
      <c r="G340" t="s">
        <v>898</v>
      </c>
      <c r="H340" t="s">
        <v>897</v>
      </c>
      <c r="I340" t="s">
        <v>178</v>
      </c>
      <c r="J340" s="109">
        <v>372583904</v>
      </c>
      <c r="K340" s="109">
        <v>250335615</v>
      </c>
      <c r="L340" s="109">
        <v>251579960.16</v>
      </c>
      <c r="M340" s="110">
        <v>372583904</v>
      </c>
      <c r="N340" s="110" t="s">
        <v>564</v>
      </c>
      <c r="O340" s="124" t="s">
        <v>7</v>
      </c>
      <c r="P340" s="98"/>
      <c r="Q340" s="2"/>
      <c r="R340" s="2"/>
      <c r="S340" s="2"/>
      <c r="T340" s="2"/>
      <c r="U340" s="2"/>
      <c r="V340" s="2"/>
      <c r="W340" s="2"/>
      <c r="X340" s="2"/>
      <c r="Y340" s="2"/>
      <c r="Z340" s="2"/>
    </row>
    <row r="341" spans="1:26" ht="25.5" customHeight="1">
      <c r="A341" s="98"/>
      <c r="B341" s="125" t="s">
        <v>175</v>
      </c>
      <c r="C341" t="s">
        <v>91</v>
      </c>
      <c r="D341" s="118"/>
      <c r="E341" t="s">
        <v>182</v>
      </c>
      <c r="F341" t="s">
        <v>183</v>
      </c>
      <c r="G341" t="s">
        <v>899</v>
      </c>
      <c r="H341" t="s">
        <v>897</v>
      </c>
      <c r="I341" t="s">
        <v>178</v>
      </c>
      <c r="J341" s="109">
        <v>372583904</v>
      </c>
      <c r="K341" s="109">
        <v>250335615</v>
      </c>
      <c r="L341" s="109">
        <v>251579960.16</v>
      </c>
      <c r="M341" s="110">
        <v>372583904</v>
      </c>
      <c r="N341" s="110" t="s">
        <v>564</v>
      </c>
      <c r="O341" s="124" t="s">
        <v>7</v>
      </c>
      <c r="P341" s="98"/>
      <c r="Q341" s="2"/>
      <c r="R341" s="2"/>
      <c r="S341" s="2"/>
      <c r="T341" s="2"/>
      <c r="U341" s="2"/>
      <c r="V341" s="2"/>
      <c r="W341" s="2"/>
      <c r="X341" s="2"/>
      <c r="Y341" s="2"/>
      <c r="Z341" s="2"/>
    </row>
    <row r="342" spans="1:26" ht="25.5" customHeight="1">
      <c r="A342" s="98"/>
      <c r="B342" s="125" t="s">
        <v>175</v>
      </c>
      <c r="C342" t="s">
        <v>91</v>
      </c>
      <c r="D342" s="118"/>
      <c r="E342" t="s">
        <v>182</v>
      </c>
      <c r="F342" t="s">
        <v>183</v>
      </c>
      <c r="G342" t="s">
        <v>900</v>
      </c>
      <c r="H342" t="s">
        <v>897</v>
      </c>
      <c r="I342" t="s">
        <v>178</v>
      </c>
      <c r="J342" s="109">
        <v>372583904</v>
      </c>
      <c r="K342" s="109">
        <v>250335615</v>
      </c>
      <c r="L342" s="109">
        <v>251579960.16</v>
      </c>
      <c r="M342" s="110">
        <v>372583904</v>
      </c>
      <c r="N342" s="110" t="s">
        <v>564</v>
      </c>
      <c r="O342" s="124" t="s">
        <v>7</v>
      </c>
      <c r="P342" s="98"/>
      <c r="Q342" s="2"/>
      <c r="R342" s="2"/>
      <c r="S342" s="2"/>
      <c r="T342" s="2"/>
      <c r="U342" s="2"/>
      <c r="V342" s="2"/>
      <c r="W342" s="2"/>
      <c r="X342" s="2"/>
      <c r="Y342" s="2"/>
      <c r="Z342" s="2"/>
    </row>
    <row r="343" spans="1:26" ht="25.5" customHeight="1">
      <c r="A343" s="98"/>
      <c r="B343" s="125" t="s">
        <v>175</v>
      </c>
      <c r="C343" t="s">
        <v>91</v>
      </c>
      <c r="D343" s="118"/>
      <c r="E343" t="s">
        <v>182</v>
      </c>
      <c r="F343" t="s">
        <v>183</v>
      </c>
      <c r="G343" t="s">
        <v>901</v>
      </c>
      <c r="H343" t="s">
        <v>897</v>
      </c>
      <c r="I343" t="s">
        <v>178</v>
      </c>
      <c r="J343" s="109">
        <v>372583904</v>
      </c>
      <c r="K343" s="109">
        <v>250335615</v>
      </c>
      <c r="L343" s="109">
        <v>251579960.16</v>
      </c>
      <c r="M343" s="110">
        <v>372583904</v>
      </c>
      <c r="N343" s="110" t="s">
        <v>564</v>
      </c>
      <c r="O343" s="124" t="s">
        <v>7</v>
      </c>
      <c r="P343" s="98"/>
      <c r="Q343" s="2"/>
      <c r="R343" s="2"/>
      <c r="S343" s="2"/>
      <c r="T343" s="2"/>
      <c r="U343" s="2"/>
      <c r="V343" s="2"/>
      <c r="W343" s="2"/>
      <c r="X343" s="2"/>
      <c r="Y343" s="2"/>
      <c r="Z343" s="2"/>
    </row>
    <row r="344" spans="1:26" ht="25.5" customHeight="1">
      <c r="A344" s="98"/>
      <c r="B344" s="125" t="s">
        <v>175</v>
      </c>
      <c r="C344" t="s">
        <v>91</v>
      </c>
      <c r="D344" s="118"/>
      <c r="E344" t="s">
        <v>182</v>
      </c>
      <c r="F344" t="s">
        <v>183</v>
      </c>
      <c r="G344" t="s">
        <v>902</v>
      </c>
      <c r="H344" t="s">
        <v>897</v>
      </c>
      <c r="I344" t="s">
        <v>178</v>
      </c>
      <c r="J344" s="109">
        <v>372583904</v>
      </c>
      <c r="K344" s="109">
        <v>250335615</v>
      </c>
      <c r="L344" s="109">
        <v>251579960.16</v>
      </c>
      <c r="M344" s="110">
        <v>372583904</v>
      </c>
      <c r="N344" s="110" t="s">
        <v>564</v>
      </c>
      <c r="O344" s="124" t="s">
        <v>7</v>
      </c>
      <c r="P344" s="98"/>
      <c r="Q344" s="2"/>
      <c r="R344" s="2"/>
      <c r="S344" s="2"/>
      <c r="T344" s="2"/>
      <c r="U344" s="2"/>
      <c r="V344" s="2"/>
      <c r="W344" s="2"/>
      <c r="X344" s="2"/>
      <c r="Y344" s="2"/>
      <c r="Z344" s="2"/>
    </row>
    <row r="345" spans="1:26" ht="25.5" customHeight="1">
      <c r="A345" s="98"/>
      <c r="B345" s="125" t="s">
        <v>175</v>
      </c>
      <c r="C345" t="s">
        <v>91</v>
      </c>
      <c r="D345" s="118"/>
      <c r="E345" t="s">
        <v>182</v>
      </c>
      <c r="F345" t="s">
        <v>183</v>
      </c>
      <c r="G345" t="s">
        <v>903</v>
      </c>
      <c r="H345" t="s">
        <v>897</v>
      </c>
      <c r="I345" t="s">
        <v>178</v>
      </c>
      <c r="J345" s="109">
        <v>372583904</v>
      </c>
      <c r="K345" s="109">
        <v>250335615</v>
      </c>
      <c r="L345" s="109">
        <v>251579960.16</v>
      </c>
      <c r="M345" s="110">
        <v>372583904</v>
      </c>
      <c r="N345" s="110" t="s">
        <v>564</v>
      </c>
      <c r="O345" s="124" t="s">
        <v>7</v>
      </c>
      <c r="P345" s="98"/>
      <c r="Q345" s="2"/>
      <c r="R345" s="2"/>
      <c r="S345" s="2"/>
      <c r="T345" s="2"/>
      <c r="U345" s="2"/>
      <c r="V345" s="2"/>
      <c r="W345" s="2"/>
      <c r="X345" s="2"/>
      <c r="Y345" s="2"/>
      <c r="Z345" s="2"/>
    </row>
    <row r="346" spans="1:26" ht="25.5" customHeight="1">
      <c r="A346" s="98"/>
      <c r="B346" s="125" t="s">
        <v>175</v>
      </c>
      <c r="C346" t="s">
        <v>92</v>
      </c>
      <c r="D346" s="118"/>
      <c r="E346" t="s">
        <v>176</v>
      </c>
      <c r="F346" t="s">
        <v>183</v>
      </c>
      <c r="G346" t="s">
        <v>904</v>
      </c>
      <c r="H346" t="s">
        <v>258</v>
      </c>
      <c r="I346" t="s">
        <v>178</v>
      </c>
      <c r="J346" s="109">
        <v>15734246580</v>
      </c>
      <c r="K346" s="109">
        <v>10263013699</v>
      </c>
      <c r="L346" s="109">
        <v>10277960409.280001</v>
      </c>
      <c r="M346" s="110">
        <v>15734246580</v>
      </c>
      <c r="N346" s="110" t="s">
        <v>636</v>
      </c>
      <c r="O346" s="124" t="s">
        <v>7</v>
      </c>
      <c r="P346" s="98"/>
      <c r="Q346" s="2"/>
      <c r="R346" s="2"/>
      <c r="S346" s="2"/>
      <c r="T346" s="2"/>
      <c r="U346" s="2"/>
      <c r="V346" s="2"/>
      <c r="W346" s="2"/>
      <c r="X346" s="2"/>
      <c r="Y346" s="2"/>
      <c r="Z346" s="2"/>
    </row>
    <row r="347" spans="1:26" ht="25.5" customHeight="1">
      <c r="A347" s="98"/>
      <c r="B347" s="125" t="s">
        <v>175</v>
      </c>
      <c r="C347" t="s">
        <v>92</v>
      </c>
      <c r="D347" s="118"/>
      <c r="E347" t="s">
        <v>176</v>
      </c>
      <c r="F347" t="s">
        <v>183</v>
      </c>
      <c r="G347" t="s">
        <v>905</v>
      </c>
      <c r="H347" t="s">
        <v>258</v>
      </c>
      <c r="I347" t="s">
        <v>178</v>
      </c>
      <c r="J347" s="109">
        <v>6179013708</v>
      </c>
      <c r="K347" s="109">
        <v>4151216439</v>
      </c>
      <c r="L347" s="109">
        <v>4111293440.3800001</v>
      </c>
      <c r="M347" s="110">
        <v>6179013708</v>
      </c>
      <c r="N347" s="110" t="s">
        <v>572</v>
      </c>
      <c r="O347" s="124" t="s">
        <v>7</v>
      </c>
      <c r="P347" s="98"/>
      <c r="Q347" s="2"/>
      <c r="R347" s="2"/>
      <c r="S347" s="2"/>
      <c r="T347" s="2"/>
      <c r="U347" s="2"/>
      <c r="V347" s="2"/>
      <c r="W347" s="2"/>
      <c r="X347" s="2"/>
      <c r="Y347" s="2"/>
      <c r="Z347" s="2"/>
    </row>
    <row r="348" spans="1:26" ht="25.5" customHeight="1">
      <c r="A348" s="98"/>
      <c r="B348" s="125" t="s">
        <v>175</v>
      </c>
      <c r="C348" t="s">
        <v>92</v>
      </c>
      <c r="D348" s="118"/>
      <c r="E348" t="s">
        <v>176</v>
      </c>
      <c r="F348" t="s">
        <v>183</v>
      </c>
      <c r="G348" t="s">
        <v>906</v>
      </c>
      <c r="H348" t="s">
        <v>259</v>
      </c>
      <c r="I348" t="s">
        <v>178</v>
      </c>
      <c r="J348" s="109">
        <v>5822738</v>
      </c>
      <c r="K348" s="109">
        <v>5132345</v>
      </c>
      <c r="L348" s="109">
        <v>5010074.62</v>
      </c>
      <c r="M348" s="110">
        <v>5822738</v>
      </c>
      <c r="N348" s="110" t="s">
        <v>531</v>
      </c>
      <c r="O348" s="124" t="s">
        <v>7</v>
      </c>
      <c r="P348" s="98"/>
      <c r="Q348" s="2"/>
      <c r="R348" s="2"/>
      <c r="S348" s="2"/>
      <c r="T348" s="2"/>
      <c r="U348" s="2"/>
      <c r="V348" s="2"/>
      <c r="W348" s="2"/>
      <c r="X348" s="2"/>
      <c r="Y348" s="2"/>
      <c r="Z348" s="2"/>
    </row>
    <row r="349" spans="1:26" ht="25.5" customHeight="1">
      <c r="A349" s="98"/>
      <c r="B349" s="125" t="s">
        <v>175</v>
      </c>
      <c r="C349" t="s">
        <v>92</v>
      </c>
      <c r="D349" s="118"/>
      <c r="E349" t="s">
        <v>176</v>
      </c>
      <c r="F349" t="s">
        <v>183</v>
      </c>
      <c r="G349" t="s">
        <v>907</v>
      </c>
      <c r="H349" t="s">
        <v>908</v>
      </c>
      <c r="I349" t="s">
        <v>178</v>
      </c>
      <c r="J349" s="109">
        <v>404815890</v>
      </c>
      <c r="K349" s="109">
        <v>357716604</v>
      </c>
      <c r="L349" s="109">
        <v>356639517.51999998</v>
      </c>
      <c r="M349" s="110">
        <v>404815890</v>
      </c>
      <c r="N349" s="110" t="s">
        <v>608</v>
      </c>
      <c r="O349" s="124" t="s">
        <v>7</v>
      </c>
      <c r="P349" s="98"/>
      <c r="Q349" s="2"/>
      <c r="R349" s="2"/>
      <c r="S349" s="2"/>
      <c r="T349" s="2"/>
      <c r="U349" s="2"/>
      <c r="V349" s="2"/>
      <c r="W349" s="2"/>
      <c r="X349" s="2"/>
      <c r="Y349" s="2"/>
      <c r="Z349" s="2"/>
    </row>
    <row r="350" spans="1:26" ht="25.5" customHeight="1">
      <c r="A350" s="98"/>
      <c r="B350" s="125" t="s">
        <v>175</v>
      </c>
      <c r="C350" t="s">
        <v>92</v>
      </c>
      <c r="D350" s="118"/>
      <c r="E350" t="s">
        <v>176</v>
      </c>
      <c r="F350" t="s">
        <v>183</v>
      </c>
      <c r="G350" t="s">
        <v>909</v>
      </c>
      <c r="H350" t="s">
        <v>908</v>
      </c>
      <c r="I350" t="s">
        <v>178</v>
      </c>
      <c r="J350" s="109">
        <v>221939728</v>
      </c>
      <c r="K350" s="109">
        <v>205782439</v>
      </c>
      <c r="L350" s="109">
        <v>200471500.62</v>
      </c>
      <c r="M350" s="110">
        <v>221939728</v>
      </c>
      <c r="N350" s="110" t="s">
        <v>633</v>
      </c>
      <c r="O350" s="124" t="s">
        <v>7</v>
      </c>
      <c r="P350" s="98"/>
      <c r="Q350" s="2"/>
      <c r="R350" s="2"/>
      <c r="S350" s="2"/>
      <c r="T350" s="2"/>
      <c r="U350" s="2"/>
      <c r="V350" s="2"/>
      <c r="W350" s="2"/>
      <c r="X350" s="2"/>
      <c r="Y350" s="2"/>
      <c r="Z350" s="2"/>
    </row>
    <row r="351" spans="1:26" ht="25.5" customHeight="1">
      <c r="A351" s="98"/>
      <c r="B351" s="125" t="s">
        <v>175</v>
      </c>
      <c r="C351" t="s">
        <v>92</v>
      </c>
      <c r="D351" s="118"/>
      <c r="E351" t="s">
        <v>176</v>
      </c>
      <c r="F351" t="s">
        <v>183</v>
      </c>
      <c r="G351" t="s">
        <v>910</v>
      </c>
      <c r="H351" t="s">
        <v>257</v>
      </c>
      <c r="I351" t="s">
        <v>178</v>
      </c>
      <c r="J351" s="109">
        <v>5833958906</v>
      </c>
      <c r="K351" s="109">
        <v>5041239726</v>
      </c>
      <c r="L351" s="109">
        <v>5082397086.2600002</v>
      </c>
      <c r="M351" s="110">
        <v>5833958906</v>
      </c>
      <c r="N351" s="110" t="s">
        <v>1080</v>
      </c>
      <c r="O351" s="124" t="s">
        <v>7</v>
      </c>
      <c r="P351" s="98"/>
      <c r="Q351" s="2"/>
      <c r="R351" s="2"/>
      <c r="S351" s="2"/>
      <c r="T351" s="2"/>
      <c r="U351" s="2"/>
      <c r="V351" s="2"/>
      <c r="W351" s="2"/>
      <c r="X351" s="2"/>
      <c r="Y351" s="2"/>
      <c r="Z351" s="2"/>
    </row>
    <row r="352" spans="1:26" ht="25.5" customHeight="1">
      <c r="A352" s="98"/>
      <c r="B352" s="125" t="s">
        <v>175</v>
      </c>
      <c r="C352" t="s">
        <v>93</v>
      </c>
      <c r="D352" s="118"/>
      <c r="E352" t="s">
        <v>182</v>
      </c>
      <c r="F352" t="s">
        <v>183</v>
      </c>
      <c r="G352" t="s">
        <v>911</v>
      </c>
      <c r="H352" t="s">
        <v>262</v>
      </c>
      <c r="I352" t="s">
        <v>178</v>
      </c>
      <c r="J352" s="109">
        <v>162801375</v>
      </c>
      <c r="K352" s="109">
        <v>106165069</v>
      </c>
      <c r="L352" s="109">
        <v>103228906.58</v>
      </c>
      <c r="M352" s="110">
        <v>162801375</v>
      </c>
      <c r="N352" s="110" t="s">
        <v>619</v>
      </c>
      <c r="O352" s="124" t="s">
        <v>7</v>
      </c>
      <c r="P352" s="98"/>
      <c r="Q352" s="2"/>
      <c r="R352" s="2"/>
      <c r="S352" s="2"/>
      <c r="T352" s="2"/>
      <c r="U352" s="2"/>
      <c r="V352" s="2"/>
      <c r="W352" s="2"/>
      <c r="X352" s="2"/>
      <c r="Y352" s="2"/>
      <c r="Z352" s="2"/>
    </row>
    <row r="353" spans="1:26" ht="25.5" customHeight="1">
      <c r="A353" s="98"/>
      <c r="B353" s="125" t="s">
        <v>175</v>
      </c>
      <c r="C353" t="s">
        <v>93</v>
      </c>
      <c r="D353" s="118"/>
      <c r="E353" t="s">
        <v>182</v>
      </c>
      <c r="F353" t="s">
        <v>183</v>
      </c>
      <c r="G353" t="s">
        <v>912</v>
      </c>
      <c r="H353" t="s">
        <v>263</v>
      </c>
      <c r="I353" t="s">
        <v>178</v>
      </c>
      <c r="J353" s="109">
        <v>1303545112</v>
      </c>
      <c r="K353" s="109">
        <v>998805824</v>
      </c>
      <c r="L353" s="109">
        <v>1001283799.4400001</v>
      </c>
      <c r="M353" s="110">
        <v>1303545112</v>
      </c>
      <c r="N353" s="110" t="s">
        <v>572</v>
      </c>
      <c r="O353" s="124" t="s">
        <v>7</v>
      </c>
      <c r="P353" s="98"/>
      <c r="Q353" s="2"/>
      <c r="R353" s="2"/>
      <c r="S353" s="2"/>
      <c r="T353" s="2"/>
      <c r="U353" s="2"/>
      <c r="V353" s="2"/>
      <c r="W353" s="2"/>
      <c r="X353" s="2"/>
      <c r="Y353" s="2"/>
      <c r="Z353" s="2"/>
    </row>
    <row r="354" spans="1:26" ht="25.5" customHeight="1">
      <c r="A354" s="98"/>
      <c r="B354" s="125" t="s">
        <v>175</v>
      </c>
      <c r="C354" t="s">
        <v>93</v>
      </c>
      <c r="D354" s="118"/>
      <c r="E354" t="s">
        <v>182</v>
      </c>
      <c r="F354" t="s">
        <v>183</v>
      </c>
      <c r="G354" t="s">
        <v>913</v>
      </c>
      <c r="H354" t="s">
        <v>263</v>
      </c>
      <c r="I354" t="s">
        <v>178</v>
      </c>
      <c r="J354" s="109">
        <v>1315383563</v>
      </c>
      <c r="K354" s="109">
        <v>1007876712</v>
      </c>
      <c r="L354" s="109">
        <v>1010377193.33</v>
      </c>
      <c r="M354" s="110">
        <v>1315383563</v>
      </c>
      <c r="N354" s="110" t="s">
        <v>572</v>
      </c>
      <c r="O354" s="124" t="s">
        <v>7</v>
      </c>
      <c r="P354" s="98"/>
      <c r="Q354" s="2"/>
      <c r="R354" s="2"/>
      <c r="S354" s="2"/>
      <c r="T354" s="2"/>
      <c r="U354" s="2"/>
      <c r="V354" s="2"/>
      <c r="W354" s="2"/>
      <c r="X354" s="2"/>
      <c r="Y354" s="2"/>
      <c r="Z354" s="2"/>
    </row>
    <row r="355" spans="1:26" ht="25.5" customHeight="1">
      <c r="A355" s="98"/>
      <c r="B355" s="125" t="s">
        <v>175</v>
      </c>
      <c r="C355" t="s">
        <v>93</v>
      </c>
      <c r="D355" s="118"/>
      <c r="E355" t="s">
        <v>182</v>
      </c>
      <c r="F355" t="s">
        <v>183</v>
      </c>
      <c r="G355" t="s">
        <v>914</v>
      </c>
      <c r="H355" t="s">
        <v>263</v>
      </c>
      <c r="I355" t="s">
        <v>178</v>
      </c>
      <c r="J355" s="109">
        <v>1315383563</v>
      </c>
      <c r="K355" s="109">
        <v>1007876712</v>
      </c>
      <c r="L355" s="109">
        <v>1010377193.33</v>
      </c>
      <c r="M355" s="110">
        <v>1315383563</v>
      </c>
      <c r="N355" s="110" t="s">
        <v>572</v>
      </c>
      <c r="O355" s="124" t="s">
        <v>7</v>
      </c>
      <c r="P355" s="98"/>
      <c r="Q355" s="2"/>
      <c r="R355" s="2"/>
      <c r="S355" s="2"/>
      <c r="T355" s="2"/>
      <c r="U355" s="2"/>
      <c r="V355" s="2"/>
      <c r="W355" s="2"/>
      <c r="X355" s="2"/>
      <c r="Y355" s="2"/>
      <c r="Z355" s="2"/>
    </row>
    <row r="356" spans="1:26" ht="25.5" customHeight="1">
      <c r="A356" s="98"/>
      <c r="B356" s="125" t="s">
        <v>175</v>
      </c>
      <c r="C356" t="s">
        <v>93</v>
      </c>
      <c r="D356" s="118"/>
      <c r="E356" t="s">
        <v>182</v>
      </c>
      <c r="F356" t="s">
        <v>183</v>
      </c>
      <c r="G356" t="s">
        <v>915</v>
      </c>
      <c r="H356" t="s">
        <v>263</v>
      </c>
      <c r="I356" t="s">
        <v>178</v>
      </c>
      <c r="J356" s="109">
        <v>1315383563</v>
      </c>
      <c r="K356" s="109">
        <v>1007876712</v>
      </c>
      <c r="L356" s="109">
        <v>1010377193.33</v>
      </c>
      <c r="M356" s="110">
        <v>1315383563</v>
      </c>
      <c r="N356" s="110" t="s">
        <v>572</v>
      </c>
      <c r="O356" s="124" t="s">
        <v>7</v>
      </c>
      <c r="P356" s="98"/>
      <c r="Q356" s="2"/>
      <c r="R356" s="2"/>
      <c r="S356" s="2"/>
      <c r="T356" s="2"/>
      <c r="U356" s="2"/>
      <c r="V356" s="2"/>
      <c r="W356" s="2"/>
      <c r="X356" s="2"/>
      <c r="Y356" s="2"/>
      <c r="Z356" s="2"/>
    </row>
    <row r="357" spans="1:26" ht="25.5" customHeight="1">
      <c r="A357" s="98"/>
      <c r="B357" s="125" t="s">
        <v>175</v>
      </c>
      <c r="C357" t="s">
        <v>93</v>
      </c>
      <c r="D357" s="118"/>
      <c r="E357" t="s">
        <v>182</v>
      </c>
      <c r="F357" t="s">
        <v>183</v>
      </c>
      <c r="G357" t="s">
        <v>916</v>
      </c>
      <c r="H357" t="s">
        <v>263</v>
      </c>
      <c r="I357" t="s">
        <v>178</v>
      </c>
      <c r="J357" s="109">
        <v>1315383563</v>
      </c>
      <c r="K357" s="109">
        <v>1007876712</v>
      </c>
      <c r="L357" s="109">
        <v>1010377193.33</v>
      </c>
      <c r="M357" s="110">
        <v>1315383563</v>
      </c>
      <c r="N357" s="110" t="s">
        <v>572</v>
      </c>
      <c r="O357" s="124" t="s">
        <v>7</v>
      </c>
      <c r="P357" s="98"/>
      <c r="Q357" s="2"/>
      <c r="R357" s="2"/>
      <c r="S357" s="2"/>
      <c r="T357" s="2"/>
      <c r="U357" s="2"/>
      <c r="V357" s="2"/>
      <c r="W357" s="2"/>
      <c r="X357" s="2"/>
      <c r="Y357" s="2"/>
      <c r="Z357" s="2"/>
    </row>
    <row r="358" spans="1:26" ht="25.5" customHeight="1">
      <c r="A358" s="98"/>
      <c r="B358" s="125" t="s">
        <v>175</v>
      </c>
      <c r="C358" t="s">
        <v>93</v>
      </c>
      <c r="D358" s="118"/>
      <c r="E358" t="s">
        <v>182</v>
      </c>
      <c r="F358" t="s">
        <v>183</v>
      </c>
      <c r="G358" t="s">
        <v>917</v>
      </c>
      <c r="H358" t="s">
        <v>260</v>
      </c>
      <c r="I358" t="s">
        <v>178</v>
      </c>
      <c r="J358" s="109">
        <v>14320595068</v>
      </c>
      <c r="K358" s="109">
        <v>12848869040</v>
      </c>
      <c r="L358" s="109">
        <v>12961685215.02</v>
      </c>
      <c r="M358" s="110">
        <v>14320595068</v>
      </c>
      <c r="N358" s="110" t="s">
        <v>1081</v>
      </c>
      <c r="O358" s="124" t="s">
        <v>7</v>
      </c>
      <c r="P358" s="98"/>
      <c r="Q358" s="2"/>
      <c r="R358" s="2"/>
      <c r="S358" s="2"/>
      <c r="T358" s="2"/>
      <c r="U358" s="2"/>
      <c r="V358" s="2"/>
      <c r="W358" s="2"/>
      <c r="X358" s="2"/>
      <c r="Y358" s="2"/>
      <c r="Z358" s="2"/>
    </row>
    <row r="359" spans="1:26" ht="25.5" customHeight="1">
      <c r="A359" s="98"/>
      <c r="B359" s="125" t="s">
        <v>175</v>
      </c>
      <c r="C359" t="s">
        <v>93</v>
      </c>
      <c r="D359" s="118"/>
      <c r="E359" t="s">
        <v>182</v>
      </c>
      <c r="F359" t="s">
        <v>183</v>
      </c>
      <c r="G359" t="s">
        <v>918</v>
      </c>
      <c r="H359" t="s">
        <v>262</v>
      </c>
      <c r="I359" t="s">
        <v>178</v>
      </c>
      <c r="J359" s="109">
        <v>3521258526</v>
      </c>
      <c r="K359" s="109">
        <v>2525718137</v>
      </c>
      <c r="L359" s="109">
        <v>2467761381.3000002</v>
      </c>
      <c r="M359" s="110">
        <v>3521258526</v>
      </c>
      <c r="N359" s="110" t="s">
        <v>575</v>
      </c>
      <c r="O359" s="124" t="s">
        <v>7</v>
      </c>
      <c r="P359" s="98"/>
      <c r="Q359" s="2"/>
      <c r="R359" s="2"/>
      <c r="S359" s="2"/>
      <c r="T359" s="2"/>
      <c r="U359" s="2"/>
      <c r="V359" s="2"/>
      <c r="W359" s="2"/>
      <c r="X359" s="2"/>
      <c r="Y359" s="2"/>
      <c r="Z359" s="2"/>
    </row>
    <row r="360" spans="1:26" ht="25.5" customHeight="1">
      <c r="A360" s="98"/>
      <c r="B360" s="125" t="s">
        <v>175</v>
      </c>
      <c r="C360" t="s">
        <v>94</v>
      </c>
      <c r="D360" s="118"/>
      <c r="E360" t="s">
        <v>182</v>
      </c>
      <c r="F360" t="s">
        <v>183</v>
      </c>
      <c r="G360" t="s">
        <v>919</v>
      </c>
      <c r="H360" t="s">
        <v>194</v>
      </c>
      <c r="I360" t="s">
        <v>178</v>
      </c>
      <c r="J360" s="109">
        <v>1756000007</v>
      </c>
      <c r="K360" s="109">
        <v>1000345206</v>
      </c>
      <c r="L360" s="109">
        <v>1021988029.22</v>
      </c>
      <c r="M360" s="110">
        <v>1756000007</v>
      </c>
      <c r="N360" s="110" t="s">
        <v>556</v>
      </c>
      <c r="O360" s="124" t="s">
        <v>7</v>
      </c>
      <c r="P360" s="98"/>
      <c r="Q360" s="2"/>
      <c r="R360" s="2"/>
      <c r="S360" s="2"/>
      <c r="T360" s="2"/>
      <c r="U360" s="2"/>
      <c r="V360" s="2"/>
      <c r="W360" s="2"/>
      <c r="X360" s="2"/>
      <c r="Y360" s="2"/>
      <c r="Z360" s="2"/>
    </row>
    <row r="361" spans="1:26" ht="25.5" customHeight="1">
      <c r="A361" s="98"/>
      <c r="B361" s="125" t="s">
        <v>175</v>
      </c>
      <c r="C361" t="s">
        <v>94</v>
      </c>
      <c r="D361" s="118"/>
      <c r="E361" t="s">
        <v>182</v>
      </c>
      <c r="F361" t="s">
        <v>183</v>
      </c>
      <c r="G361" t="s">
        <v>920</v>
      </c>
      <c r="H361" t="s">
        <v>264</v>
      </c>
      <c r="I361" t="s">
        <v>178</v>
      </c>
      <c r="J361" s="109">
        <v>3087175339</v>
      </c>
      <c r="K361" s="109">
        <v>2000000000</v>
      </c>
      <c r="L361" s="109">
        <v>2035019313.74</v>
      </c>
      <c r="M361" s="110">
        <v>3087175339</v>
      </c>
      <c r="N361" s="110" t="s">
        <v>534</v>
      </c>
      <c r="O361" s="124" t="s">
        <v>7</v>
      </c>
      <c r="P361" s="98"/>
      <c r="Q361" s="2"/>
      <c r="R361" s="2"/>
      <c r="S361" s="2"/>
      <c r="T361" s="2"/>
      <c r="U361" s="2"/>
      <c r="V361" s="2"/>
      <c r="W361" s="2"/>
      <c r="X361" s="2"/>
      <c r="Y361" s="2"/>
      <c r="Z361" s="2"/>
    </row>
    <row r="362" spans="1:26" ht="25.5" customHeight="1">
      <c r="A362" s="98"/>
      <c r="B362" s="125" t="s">
        <v>175</v>
      </c>
      <c r="C362" t="s">
        <v>94</v>
      </c>
      <c r="D362" s="118"/>
      <c r="E362" t="s">
        <v>182</v>
      </c>
      <c r="F362" t="s">
        <v>183</v>
      </c>
      <c r="G362" t="s">
        <v>921</v>
      </c>
      <c r="H362" t="s">
        <v>265</v>
      </c>
      <c r="I362" t="s">
        <v>178</v>
      </c>
      <c r="J362" s="109">
        <v>3040178082</v>
      </c>
      <c r="K362" s="109">
        <v>2000000001</v>
      </c>
      <c r="L362" s="109">
        <v>2037210694.1800001</v>
      </c>
      <c r="M362" s="110">
        <v>3040178082</v>
      </c>
      <c r="N362" s="110" t="s">
        <v>643</v>
      </c>
      <c r="O362" s="124" t="s">
        <v>7</v>
      </c>
      <c r="P362" s="98"/>
      <c r="Q362" s="2"/>
      <c r="R362" s="2"/>
      <c r="S362" s="2"/>
      <c r="T362" s="2"/>
      <c r="U362" s="2"/>
      <c r="V362" s="2"/>
      <c r="W362" s="2"/>
      <c r="X362" s="2"/>
      <c r="Y362" s="2"/>
      <c r="Z362" s="2"/>
    </row>
    <row r="363" spans="1:26" ht="25.5" customHeight="1">
      <c r="A363" s="98"/>
      <c r="B363" s="125" t="s">
        <v>175</v>
      </c>
      <c r="C363" t="s">
        <v>94</v>
      </c>
      <c r="D363" s="118"/>
      <c r="E363" t="s">
        <v>182</v>
      </c>
      <c r="F363" t="s">
        <v>183</v>
      </c>
      <c r="G363" t="s">
        <v>922</v>
      </c>
      <c r="H363" t="s">
        <v>266</v>
      </c>
      <c r="I363" t="s">
        <v>178</v>
      </c>
      <c r="J363" s="109">
        <v>3101041097</v>
      </c>
      <c r="K363" s="109">
        <v>1999999999</v>
      </c>
      <c r="L363" s="109">
        <v>2037540266.9300001</v>
      </c>
      <c r="M363" s="110">
        <v>3101041097</v>
      </c>
      <c r="N363" s="110" t="s">
        <v>587</v>
      </c>
      <c r="O363" s="124" t="s">
        <v>7</v>
      </c>
      <c r="P363" s="98"/>
      <c r="Q363" s="2"/>
      <c r="R363" s="2"/>
      <c r="S363" s="2"/>
      <c r="T363" s="2"/>
      <c r="U363" s="2"/>
      <c r="V363" s="2"/>
      <c r="W363" s="2"/>
      <c r="X363" s="2"/>
      <c r="Y363" s="2"/>
      <c r="Z363" s="2"/>
    </row>
    <row r="364" spans="1:26" ht="25.5" customHeight="1">
      <c r="A364" s="98"/>
      <c r="B364" s="125" t="s">
        <v>175</v>
      </c>
      <c r="C364" t="s">
        <v>94</v>
      </c>
      <c r="D364" s="118"/>
      <c r="E364" t="s">
        <v>182</v>
      </c>
      <c r="F364" t="s">
        <v>183</v>
      </c>
      <c r="G364" t="s">
        <v>923</v>
      </c>
      <c r="H364" t="s">
        <v>269</v>
      </c>
      <c r="I364" t="s">
        <v>178</v>
      </c>
      <c r="J364" s="109">
        <v>3761583569</v>
      </c>
      <c r="K364" s="109">
        <v>2000000001</v>
      </c>
      <c r="L364" s="109">
        <v>2021839498.7</v>
      </c>
      <c r="M364" s="110">
        <v>3761583569</v>
      </c>
      <c r="N364" s="110" t="s">
        <v>644</v>
      </c>
      <c r="O364" s="124" t="s">
        <v>7</v>
      </c>
      <c r="P364" s="98"/>
      <c r="Q364" s="2"/>
      <c r="R364" s="2"/>
      <c r="S364" s="2"/>
      <c r="T364" s="2"/>
      <c r="U364" s="2"/>
      <c r="V364" s="2"/>
      <c r="W364" s="2"/>
      <c r="X364" s="2"/>
      <c r="Y364" s="2"/>
      <c r="Z364" s="2"/>
    </row>
    <row r="365" spans="1:26" ht="25.5" customHeight="1">
      <c r="A365" s="98"/>
      <c r="B365" s="125" t="s">
        <v>175</v>
      </c>
      <c r="C365" t="s">
        <v>94</v>
      </c>
      <c r="D365" s="118"/>
      <c r="E365" t="s">
        <v>182</v>
      </c>
      <c r="F365" t="s">
        <v>183</v>
      </c>
      <c r="G365" t="s">
        <v>924</v>
      </c>
      <c r="H365" t="s">
        <v>271</v>
      </c>
      <c r="I365" t="s">
        <v>178</v>
      </c>
      <c r="J365" s="109">
        <v>2249863008</v>
      </c>
      <c r="K365" s="109">
        <v>1250410958</v>
      </c>
      <c r="L365" s="109">
        <v>1272862137.5699999</v>
      </c>
      <c r="M365" s="110">
        <v>2249863008</v>
      </c>
      <c r="N365" s="110" t="s">
        <v>619</v>
      </c>
      <c r="O365" s="124" t="s">
        <v>7</v>
      </c>
      <c r="P365" s="98"/>
      <c r="Q365" s="2"/>
      <c r="R365" s="2"/>
      <c r="S365" s="2"/>
      <c r="T365" s="2"/>
      <c r="U365" s="2"/>
      <c r="V365" s="2"/>
      <c r="W365" s="2"/>
      <c r="X365" s="2"/>
      <c r="Y365" s="2"/>
      <c r="Z365" s="2"/>
    </row>
    <row r="366" spans="1:26" ht="25.5" customHeight="1">
      <c r="A366" s="98"/>
      <c r="B366" s="125" t="s">
        <v>175</v>
      </c>
      <c r="C366" t="s">
        <v>94</v>
      </c>
      <c r="D366" s="118"/>
      <c r="E366" t="s">
        <v>182</v>
      </c>
      <c r="F366" t="s">
        <v>183</v>
      </c>
      <c r="G366" t="s">
        <v>925</v>
      </c>
      <c r="H366" t="s">
        <v>272</v>
      </c>
      <c r="I366" t="s">
        <v>178</v>
      </c>
      <c r="J366" s="109">
        <v>144753980</v>
      </c>
      <c r="K366" s="109">
        <v>80736437</v>
      </c>
      <c r="L366" s="109">
        <v>80866454.859999999</v>
      </c>
      <c r="M366" s="110">
        <v>144753980</v>
      </c>
      <c r="N366" s="110" t="s">
        <v>619</v>
      </c>
      <c r="O366" s="124" t="s">
        <v>7</v>
      </c>
      <c r="P366" s="98"/>
      <c r="Q366" s="2"/>
      <c r="R366" s="2"/>
      <c r="S366" s="2"/>
      <c r="T366" s="2"/>
      <c r="U366" s="2"/>
      <c r="V366" s="2"/>
      <c r="W366" s="2"/>
      <c r="X366" s="2"/>
      <c r="Y366" s="2"/>
      <c r="Z366" s="2"/>
    </row>
    <row r="367" spans="1:26" ht="25.5" customHeight="1">
      <c r="A367" s="98"/>
      <c r="B367" s="125" t="s">
        <v>175</v>
      </c>
      <c r="C367" t="s">
        <v>94</v>
      </c>
      <c r="D367" s="118"/>
      <c r="E367" t="s">
        <v>182</v>
      </c>
      <c r="F367" t="s">
        <v>183</v>
      </c>
      <c r="G367" t="s">
        <v>926</v>
      </c>
      <c r="H367" t="s">
        <v>273</v>
      </c>
      <c r="I367" t="s">
        <v>178</v>
      </c>
      <c r="J367" s="109">
        <v>1950758730</v>
      </c>
      <c r="K367" s="109">
        <v>1310053769</v>
      </c>
      <c r="L367" s="109">
        <v>1285058707.7</v>
      </c>
      <c r="M367" s="110">
        <v>1950758730</v>
      </c>
      <c r="N367" s="110" t="s">
        <v>532</v>
      </c>
      <c r="O367" s="124" t="s">
        <v>7</v>
      </c>
      <c r="P367" s="98"/>
      <c r="Q367" s="2"/>
      <c r="R367" s="2"/>
      <c r="S367" s="2"/>
      <c r="T367" s="2"/>
      <c r="U367" s="2"/>
      <c r="V367" s="2"/>
      <c r="W367" s="2"/>
      <c r="X367" s="2"/>
      <c r="Y367" s="2"/>
      <c r="Z367" s="2"/>
    </row>
    <row r="368" spans="1:26" ht="25.5" customHeight="1">
      <c r="A368" s="98"/>
      <c r="B368" s="125" t="s">
        <v>175</v>
      </c>
      <c r="C368" t="s">
        <v>94</v>
      </c>
      <c r="D368" s="118"/>
      <c r="E368" t="s">
        <v>182</v>
      </c>
      <c r="F368" t="s">
        <v>183</v>
      </c>
      <c r="G368" t="s">
        <v>927</v>
      </c>
      <c r="H368" t="s">
        <v>274</v>
      </c>
      <c r="I368" t="s">
        <v>178</v>
      </c>
      <c r="J368" s="109">
        <v>3073276715</v>
      </c>
      <c r="K368" s="109">
        <v>1999999999</v>
      </c>
      <c r="L368" s="109">
        <v>2015966184.5</v>
      </c>
      <c r="M368" s="110">
        <v>3073276715</v>
      </c>
      <c r="N368" s="110" t="s">
        <v>531</v>
      </c>
      <c r="O368" s="124" t="s">
        <v>7</v>
      </c>
      <c r="P368" s="98"/>
      <c r="Q368" s="2"/>
      <c r="R368" s="2"/>
      <c r="S368" s="2"/>
      <c r="T368" s="2"/>
      <c r="U368" s="2"/>
      <c r="V368" s="2"/>
      <c r="W368" s="2"/>
      <c r="X368" s="2"/>
      <c r="Y368" s="2"/>
      <c r="Z368" s="2"/>
    </row>
    <row r="369" spans="1:26" ht="25.5" customHeight="1">
      <c r="A369" s="98"/>
      <c r="B369" s="125" t="s">
        <v>175</v>
      </c>
      <c r="C369" t="s">
        <v>94</v>
      </c>
      <c r="D369" s="118"/>
      <c r="E369" t="s">
        <v>182</v>
      </c>
      <c r="F369" t="s">
        <v>183</v>
      </c>
      <c r="G369" t="s">
        <v>928</v>
      </c>
      <c r="H369" t="s">
        <v>275</v>
      </c>
      <c r="I369" t="s">
        <v>178</v>
      </c>
      <c r="J369" s="109">
        <v>299847118</v>
      </c>
      <c r="K369" s="109">
        <v>200000001</v>
      </c>
      <c r="L369" s="109">
        <v>201569328.91</v>
      </c>
      <c r="M369" s="110">
        <v>299847118</v>
      </c>
      <c r="N369" s="110" t="s">
        <v>645</v>
      </c>
      <c r="O369" s="124" t="s">
        <v>7</v>
      </c>
      <c r="P369" s="98"/>
      <c r="Q369" s="2"/>
      <c r="R369" s="2"/>
      <c r="S369" s="2"/>
      <c r="T369" s="2"/>
      <c r="U369" s="2"/>
      <c r="V369" s="2"/>
      <c r="W369" s="2"/>
      <c r="X369" s="2"/>
      <c r="Y369" s="2"/>
      <c r="Z369" s="2"/>
    </row>
    <row r="370" spans="1:26" ht="25.5" customHeight="1">
      <c r="A370" s="98"/>
      <c r="B370" s="125" t="s">
        <v>175</v>
      </c>
      <c r="C370" t="s">
        <v>94</v>
      </c>
      <c r="D370" s="118"/>
      <c r="E370" t="s">
        <v>182</v>
      </c>
      <c r="F370" t="s">
        <v>183</v>
      </c>
      <c r="G370" t="s">
        <v>929</v>
      </c>
      <c r="H370" t="s">
        <v>276</v>
      </c>
      <c r="I370" t="s">
        <v>178</v>
      </c>
      <c r="J370" s="109">
        <v>16252696</v>
      </c>
      <c r="K370" s="109">
        <v>10197891</v>
      </c>
      <c r="L370" s="109">
        <v>10258258.09</v>
      </c>
      <c r="M370" s="110">
        <v>16252696</v>
      </c>
      <c r="N370" s="110" t="s">
        <v>647</v>
      </c>
      <c r="O370" s="124" t="s">
        <v>7</v>
      </c>
      <c r="P370" s="98"/>
      <c r="Q370" s="2"/>
      <c r="R370" s="2"/>
      <c r="S370" s="2"/>
      <c r="T370" s="2"/>
      <c r="U370" s="2"/>
      <c r="V370" s="2"/>
      <c r="W370" s="2"/>
      <c r="X370" s="2"/>
      <c r="Y370" s="2"/>
      <c r="Z370" s="2"/>
    </row>
    <row r="371" spans="1:26" ht="25.5" customHeight="1">
      <c r="A371" s="98"/>
      <c r="B371" s="125" t="s">
        <v>175</v>
      </c>
      <c r="C371" t="s">
        <v>94</v>
      </c>
      <c r="D371" s="118"/>
      <c r="E371" t="s">
        <v>182</v>
      </c>
      <c r="F371" t="s">
        <v>183</v>
      </c>
      <c r="G371" t="s">
        <v>930</v>
      </c>
      <c r="H371" t="s">
        <v>277</v>
      </c>
      <c r="I371" t="s">
        <v>178</v>
      </c>
      <c r="J371" s="109">
        <v>2642342332</v>
      </c>
      <c r="K371" s="109">
        <v>1860304247</v>
      </c>
      <c r="L371" s="109">
        <v>1855944476.21</v>
      </c>
      <c r="M371" s="110">
        <v>2642342332</v>
      </c>
      <c r="N371" s="110" t="s">
        <v>645</v>
      </c>
      <c r="O371" s="124" t="s">
        <v>7</v>
      </c>
      <c r="P371" s="98"/>
      <c r="Q371" s="2"/>
      <c r="R371" s="2"/>
      <c r="S371" s="2"/>
      <c r="T371" s="2"/>
      <c r="U371" s="2"/>
      <c r="V371" s="2"/>
      <c r="W371" s="2"/>
      <c r="X371" s="2"/>
      <c r="Y371" s="2"/>
      <c r="Z371" s="2"/>
    </row>
    <row r="372" spans="1:26" ht="25.5" customHeight="1">
      <c r="A372" s="98"/>
      <c r="B372" s="125" t="s">
        <v>175</v>
      </c>
      <c r="C372" t="s">
        <v>94</v>
      </c>
      <c r="D372" s="118"/>
      <c r="E372" t="s">
        <v>182</v>
      </c>
      <c r="F372" t="s">
        <v>183</v>
      </c>
      <c r="G372" t="s">
        <v>931</v>
      </c>
      <c r="H372" t="s">
        <v>199</v>
      </c>
      <c r="I372" t="s">
        <v>178</v>
      </c>
      <c r="J372" s="109">
        <v>3122838354</v>
      </c>
      <c r="K372" s="109">
        <v>1999999999</v>
      </c>
      <c r="L372" s="109">
        <v>2017786290.6500001</v>
      </c>
      <c r="M372" s="110">
        <v>3122838354</v>
      </c>
      <c r="N372" s="110" t="s">
        <v>648</v>
      </c>
      <c r="O372" s="124" t="s">
        <v>7</v>
      </c>
      <c r="P372" s="98"/>
      <c r="Q372" s="2"/>
      <c r="R372" s="2"/>
      <c r="S372" s="2"/>
      <c r="T372" s="2"/>
      <c r="U372" s="2"/>
      <c r="V372" s="2"/>
      <c r="W372" s="2"/>
      <c r="X372" s="2"/>
      <c r="Y372" s="2"/>
      <c r="Z372" s="2"/>
    </row>
    <row r="373" spans="1:26" ht="25.5" customHeight="1">
      <c r="A373" s="98"/>
      <c r="B373" s="125" t="s">
        <v>175</v>
      </c>
      <c r="C373" t="s">
        <v>94</v>
      </c>
      <c r="D373" s="118"/>
      <c r="E373" t="s">
        <v>182</v>
      </c>
      <c r="F373" t="s">
        <v>183</v>
      </c>
      <c r="G373" t="s">
        <v>932</v>
      </c>
      <c r="H373" t="s">
        <v>278</v>
      </c>
      <c r="I373" t="s">
        <v>178</v>
      </c>
      <c r="J373" s="109">
        <v>3195739729</v>
      </c>
      <c r="K373" s="109">
        <v>2000000001</v>
      </c>
      <c r="L373" s="109">
        <v>2017807782.8900001</v>
      </c>
      <c r="M373" s="110">
        <v>3195739729</v>
      </c>
      <c r="N373" s="110" t="s">
        <v>649</v>
      </c>
      <c r="O373" s="124" t="s">
        <v>7</v>
      </c>
      <c r="P373" s="98"/>
      <c r="Q373" s="2"/>
      <c r="R373" s="2"/>
      <c r="S373" s="2"/>
      <c r="T373" s="2"/>
      <c r="U373" s="2"/>
      <c r="V373" s="2"/>
      <c r="W373" s="2"/>
      <c r="X373" s="2"/>
      <c r="Y373" s="2"/>
      <c r="Z373" s="2"/>
    </row>
    <row r="374" spans="1:26" ht="25.5" customHeight="1">
      <c r="A374" s="98"/>
      <c r="B374" s="125" t="s">
        <v>175</v>
      </c>
      <c r="C374" t="s">
        <v>94</v>
      </c>
      <c r="D374" s="118"/>
      <c r="E374" t="s">
        <v>182</v>
      </c>
      <c r="F374" t="s">
        <v>183</v>
      </c>
      <c r="G374" t="s">
        <v>933</v>
      </c>
      <c r="H374" t="s">
        <v>280</v>
      </c>
      <c r="I374" t="s">
        <v>178</v>
      </c>
      <c r="J374" s="109">
        <v>3279638349</v>
      </c>
      <c r="K374" s="109">
        <v>2000000001</v>
      </c>
      <c r="L374" s="109">
        <v>2026144204.71</v>
      </c>
      <c r="M374" s="110">
        <v>3279638349</v>
      </c>
      <c r="N374" s="110" t="s">
        <v>630</v>
      </c>
      <c r="O374" s="124" t="s">
        <v>7</v>
      </c>
      <c r="P374" s="98"/>
      <c r="Q374" s="2"/>
      <c r="R374" s="2"/>
      <c r="S374" s="2"/>
      <c r="T374" s="2"/>
      <c r="U374" s="2"/>
      <c r="V374" s="2"/>
      <c r="W374" s="2"/>
      <c r="X374" s="2"/>
      <c r="Y374" s="2"/>
      <c r="Z374" s="2"/>
    </row>
    <row r="375" spans="1:26" ht="25.5" customHeight="1">
      <c r="A375" s="98"/>
      <c r="B375" s="125" t="s">
        <v>175</v>
      </c>
      <c r="C375" t="s">
        <v>94</v>
      </c>
      <c r="D375" s="118"/>
      <c r="E375" t="s">
        <v>182</v>
      </c>
      <c r="F375" t="s">
        <v>183</v>
      </c>
      <c r="G375" t="s">
        <v>934</v>
      </c>
      <c r="H375" t="s">
        <v>281</v>
      </c>
      <c r="I375" t="s">
        <v>178</v>
      </c>
      <c r="J375" s="109">
        <v>3218937529</v>
      </c>
      <c r="K375" s="109">
        <v>1999999999</v>
      </c>
      <c r="L375" s="109">
        <v>2025906256.5899999</v>
      </c>
      <c r="M375" s="110">
        <v>3218937529</v>
      </c>
      <c r="N375" s="110" t="s">
        <v>651</v>
      </c>
      <c r="O375" s="124" t="s">
        <v>7</v>
      </c>
      <c r="P375" s="98"/>
      <c r="Q375" s="2"/>
      <c r="R375" s="2"/>
      <c r="S375" s="2"/>
      <c r="T375" s="2"/>
      <c r="U375" s="2"/>
      <c r="V375" s="2"/>
      <c r="W375" s="2"/>
      <c r="X375" s="2"/>
      <c r="Y375" s="2"/>
      <c r="Z375" s="2"/>
    </row>
    <row r="376" spans="1:26" ht="25.5" customHeight="1">
      <c r="A376" s="98"/>
      <c r="B376" s="125" t="s">
        <v>175</v>
      </c>
      <c r="C376" t="s">
        <v>94</v>
      </c>
      <c r="D376" s="118"/>
      <c r="E376" t="s">
        <v>182</v>
      </c>
      <c r="F376" t="s">
        <v>183</v>
      </c>
      <c r="G376" t="s">
        <v>935</v>
      </c>
      <c r="H376" t="s">
        <v>282</v>
      </c>
      <c r="I376" t="s">
        <v>178</v>
      </c>
      <c r="J376" s="109">
        <v>3202268488</v>
      </c>
      <c r="K376" s="109">
        <v>2000000000</v>
      </c>
      <c r="L376" s="109">
        <v>2025928020.5599999</v>
      </c>
      <c r="M376" s="110">
        <v>3202268488</v>
      </c>
      <c r="N376" s="110" t="s">
        <v>652</v>
      </c>
      <c r="O376" s="124" t="s">
        <v>7</v>
      </c>
      <c r="P376" s="98"/>
      <c r="Q376" s="2"/>
      <c r="R376" s="2"/>
      <c r="S376" s="2"/>
      <c r="T376" s="2"/>
      <c r="U376" s="2"/>
      <c r="V376" s="2"/>
      <c r="W376" s="2"/>
      <c r="X376" s="2"/>
      <c r="Y376" s="2"/>
      <c r="Z376" s="2"/>
    </row>
    <row r="377" spans="1:26" ht="25.5" customHeight="1">
      <c r="A377" s="98"/>
      <c r="B377" s="125" t="s">
        <v>175</v>
      </c>
      <c r="C377" t="s">
        <v>94</v>
      </c>
      <c r="D377" s="118"/>
      <c r="E377" t="s">
        <v>182</v>
      </c>
      <c r="F377" t="s">
        <v>183</v>
      </c>
      <c r="G377" t="s">
        <v>936</v>
      </c>
      <c r="H377" t="s">
        <v>283</v>
      </c>
      <c r="I377" t="s">
        <v>178</v>
      </c>
      <c r="J377" s="109">
        <v>3162758901</v>
      </c>
      <c r="K377" s="109">
        <v>2000000002</v>
      </c>
      <c r="L377" s="109">
        <v>2025747156.3099999</v>
      </c>
      <c r="M377" s="110">
        <v>3162758901</v>
      </c>
      <c r="N377" s="110" t="s">
        <v>653</v>
      </c>
      <c r="O377" s="124" t="s">
        <v>7</v>
      </c>
      <c r="P377" s="98"/>
      <c r="Q377" s="2"/>
      <c r="R377" s="2"/>
      <c r="S377" s="2"/>
      <c r="T377" s="2"/>
      <c r="U377" s="2"/>
      <c r="V377" s="2"/>
      <c r="W377" s="2"/>
      <c r="X377" s="2"/>
      <c r="Y377" s="2"/>
      <c r="Z377" s="2"/>
    </row>
    <row r="378" spans="1:26" ht="25.5" customHeight="1">
      <c r="A378" s="98"/>
      <c r="B378" s="125" t="s">
        <v>175</v>
      </c>
      <c r="C378" t="s">
        <v>94</v>
      </c>
      <c r="D378" s="118"/>
      <c r="E378" t="s">
        <v>182</v>
      </c>
      <c r="F378" t="s">
        <v>183</v>
      </c>
      <c r="G378" t="s">
        <v>937</v>
      </c>
      <c r="H378" t="s">
        <v>284</v>
      </c>
      <c r="I378" t="s">
        <v>178</v>
      </c>
      <c r="J378" s="109">
        <v>3352553413</v>
      </c>
      <c r="K378" s="109">
        <v>2000000001</v>
      </c>
      <c r="L378" s="109">
        <v>2044253221.6199999</v>
      </c>
      <c r="M378" s="110">
        <v>3352553413</v>
      </c>
      <c r="N378" s="110" t="s">
        <v>587</v>
      </c>
      <c r="O378" s="124" t="s">
        <v>7</v>
      </c>
      <c r="P378" s="98"/>
      <c r="Q378" s="2"/>
      <c r="R378" s="2"/>
      <c r="S378" s="2"/>
      <c r="T378" s="2"/>
      <c r="U378" s="2"/>
      <c r="V378" s="2"/>
      <c r="W378" s="2"/>
      <c r="X378" s="2"/>
      <c r="Y378" s="2"/>
      <c r="Z378" s="2"/>
    </row>
    <row r="379" spans="1:26" ht="25.5" customHeight="1">
      <c r="A379" s="98"/>
      <c r="B379" s="125" t="s">
        <v>175</v>
      </c>
      <c r="C379" t="s">
        <v>94</v>
      </c>
      <c r="D379" s="118"/>
      <c r="E379" t="s">
        <v>182</v>
      </c>
      <c r="F379" t="s">
        <v>183</v>
      </c>
      <c r="G379" t="s">
        <v>938</v>
      </c>
      <c r="H379" t="s">
        <v>285</v>
      </c>
      <c r="I379" t="s">
        <v>178</v>
      </c>
      <c r="J379" s="109">
        <v>3409326034</v>
      </c>
      <c r="K379" s="109">
        <v>2000000001</v>
      </c>
      <c r="L379" s="109">
        <v>2044475547.55</v>
      </c>
      <c r="M379" s="110">
        <v>3409326034</v>
      </c>
      <c r="N379" s="110" t="s">
        <v>655</v>
      </c>
      <c r="O379" s="124" t="s">
        <v>7</v>
      </c>
      <c r="P379" s="98"/>
      <c r="Q379" s="2"/>
      <c r="R379" s="2"/>
      <c r="S379" s="2"/>
      <c r="T379" s="2"/>
      <c r="U379" s="2"/>
      <c r="V379" s="2"/>
      <c r="W379" s="2"/>
      <c r="X379" s="2"/>
      <c r="Y379" s="2"/>
      <c r="Z379" s="2"/>
    </row>
    <row r="380" spans="1:26" ht="25.5" customHeight="1">
      <c r="A380" s="98"/>
      <c r="B380" s="125" t="s">
        <v>175</v>
      </c>
      <c r="C380" t="s">
        <v>94</v>
      </c>
      <c r="D380" s="118"/>
      <c r="E380" t="s">
        <v>182</v>
      </c>
      <c r="F380" t="s">
        <v>183</v>
      </c>
      <c r="G380" t="s">
        <v>939</v>
      </c>
      <c r="H380" t="s">
        <v>286</v>
      </c>
      <c r="I380" t="s">
        <v>178</v>
      </c>
      <c r="J380" s="109">
        <v>3107966130</v>
      </c>
      <c r="K380" s="109">
        <v>1895508795</v>
      </c>
      <c r="L380" s="109">
        <v>1936654533.3199999</v>
      </c>
      <c r="M380" s="110">
        <v>3107966130</v>
      </c>
      <c r="N380" s="110" t="s">
        <v>630</v>
      </c>
      <c r="O380" s="124" t="s">
        <v>7</v>
      </c>
      <c r="P380" s="98"/>
      <c r="Q380" s="2"/>
      <c r="R380" s="2"/>
      <c r="S380" s="2"/>
      <c r="T380" s="2"/>
      <c r="U380" s="2"/>
      <c r="V380" s="2"/>
      <c r="W380" s="2"/>
      <c r="X380" s="2"/>
      <c r="Y380" s="2"/>
      <c r="Z380" s="2"/>
    </row>
    <row r="381" spans="1:26" ht="25.5" customHeight="1">
      <c r="A381" s="98"/>
      <c r="B381" s="125" t="s">
        <v>175</v>
      </c>
      <c r="C381" t="s">
        <v>94</v>
      </c>
      <c r="D381" s="118"/>
      <c r="E381" t="s">
        <v>182</v>
      </c>
      <c r="F381" t="s">
        <v>183</v>
      </c>
      <c r="G381" t="s">
        <v>940</v>
      </c>
      <c r="H381" t="s">
        <v>941</v>
      </c>
      <c r="I381" t="s">
        <v>178</v>
      </c>
      <c r="J381" s="109">
        <v>2623786301</v>
      </c>
      <c r="K381" s="109">
        <v>2000498631</v>
      </c>
      <c r="L381" s="109">
        <v>2041924119.6099999</v>
      </c>
      <c r="M381" s="110">
        <v>2623786301</v>
      </c>
      <c r="N381" s="110" t="s">
        <v>603</v>
      </c>
      <c r="O381" s="124" t="s">
        <v>7</v>
      </c>
      <c r="P381" s="98"/>
      <c r="Q381" s="2"/>
      <c r="R381" s="2"/>
      <c r="S381" s="2"/>
      <c r="T381" s="2"/>
      <c r="U381" s="2"/>
      <c r="V381" s="2"/>
      <c r="W381" s="2"/>
      <c r="X381" s="2"/>
      <c r="Y381" s="2"/>
      <c r="Z381" s="2"/>
    </row>
    <row r="382" spans="1:26" ht="25.5" customHeight="1">
      <c r="A382" s="98"/>
      <c r="B382" s="125" t="s">
        <v>175</v>
      </c>
      <c r="C382" t="s">
        <v>94</v>
      </c>
      <c r="D382" s="118"/>
      <c r="E382" t="s">
        <v>182</v>
      </c>
      <c r="F382" t="s">
        <v>183</v>
      </c>
      <c r="G382" t="s">
        <v>942</v>
      </c>
      <c r="H382" t="s">
        <v>943</v>
      </c>
      <c r="I382" t="s">
        <v>178</v>
      </c>
      <c r="J382" s="109">
        <v>2827923292</v>
      </c>
      <c r="K382" s="109">
        <v>2000512327</v>
      </c>
      <c r="L382" s="109">
        <v>2043069195.27</v>
      </c>
      <c r="M382" s="110">
        <v>2827923292</v>
      </c>
      <c r="N382" s="110" t="s">
        <v>610</v>
      </c>
      <c r="O382" s="124" t="s">
        <v>7</v>
      </c>
      <c r="P382" s="98"/>
      <c r="Q382" s="2"/>
      <c r="R382" s="2"/>
      <c r="S382" s="2"/>
      <c r="T382" s="2"/>
      <c r="U382" s="2"/>
      <c r="V382" s="2"/>
      <c r="W382" s="2"/>
      <c r="X382" s="2"/>
      <c r="Y382" s="2"/>
      <c r="Z382" s="2"/>
    </row>
    <row r="383" spans="1:26" ht="25.5" customHeight="1">
      <c r="A383" s="98"/>
      <c r="B383" s="125" t="s">
        <v>175</v>
      </c>
      <c r="C383" t="s">
        <v>94</v>
      </c>
      <c r="D383" s="118"/>
      <c r="E383" t="s">
        <v>182</v>
      </c>
      <c r="F383" t="s">
        <v>183</v>
      </c>
      <c r="G383" t="s">
        <v>944</v>
      </c>
      <c r="H383" t="s">
        <v>945</v>
      </c>
      <c r="I383" t="s">
        <v>178</v>
      </c>
      <c r="J383" s="109">
        <v>3041008225</v>
      </c>
      <c r="K383" s="109">
        <v>2000526027</v>
      </c>
      <c r="L383" s="109">
        <v>2044218163.6800001</v>
      </c>
      <c r="M383" s="110">
        <v>3041008225</v>
      </c>
      <c r="N383" s="110" t="s">
        <v>1082</v>
      </c>
      <c r="O383" s="124" t="s">
        <v>7</v>
      </c>
      <c r="P383" s="98"/>
      <c r="Q383" s="2"/>
      <c r="R383" s="2"/>
      <c r="S383" s="2"/>
      <c r="T383" s="2"/>
      <c r="U383" s="2"/>
      <c r="V383" s="2"/>
      <c r="W383" s="2"/>
      <c r="X383" s="2"/>
      <c r="Y383" s="2"/>
      <c r="Z383" s="2"/>
    </row>
    <row r="384" spans="1:26" ht="25.5" customHeight="1">
      <c r="A384" s="98"/>
      <c r="B384" s="125" t="s">
        <v>175</v>
      </c>
      <c r="C384" t="s">
        <v>94</v>
      </c>
      <c r="D384" s="118"/>
      <c r="E384" t="s">
        <v>182</v>
      </c>
      <c r="F384" t="s">
        <v>183</v>
      </c>
      <c r="G384" t="s">
        <v>946</v>
      </c>
      <c r="H384" t="s">
        <v>947</v>
      </c>
      <c r="I384" t="s">
        <v>178</v>
      </c>
      <c r="J384" s="109">
        <v>3095076711</v>
      </c>
      <c r="K384" s="109">
        <v>2000528768</v>
      </c>
      <c r="L384" s="109">
        <v>2044446910.9300001</v>
      </c>
      <c r="M384" s="110">
        <v>3095076711</v>
      </c>
      <c r="N384" s="110" t="s">
        <v>653</v>
      </c>
      <c r="O384" s="124" t="s">
        <v>7</v>
      </c>
      <c r="P384" s="98"/>
      <c r="Q384" s="2"/>
      <c r="R384" s="2"/>
      <c r="S384" s="2"/>
      <c r="T384" s="2"/>
      <c r="U384" s="2"/>
      <c r="V384" s="2"/>
      <c r="W384" s="2"/>
      <c r="X384" s="2"/>
      <c r="Y384" s="2"/>
      <c r="Z384" s="2"/>
    </row>
    <row r="385" spans="1:26" ht="25.5" customHeight="1">
      <c r="A385" s="98"/>
      <c r="B385" s="125" t="s">
        <v>175</v>
      </c>
      <c r="C385" t="s">
        <v>94</v>
      </c>
      <c r="D385" s="118"/>
      <c r="E385" t="s">
        <v>182</v>
      </c>
      <c r="F385" t="s">
        <v>183</v>
      </c>
      <c r="G385" t="s">
        <v>948</v>
      </c>
      <c r="H385" t="s">
        <v>949</v>
      </c>
      <c r="I385" t="s">
        <v>178</v>
      </c>
      <c r="J385" s="109">
        <v>3028756162</v>
      </c>
      <c r="K385" s="109">
        <v>1900507535</v>
      </c>
      <c r="L385" s="109">
        <v>1942685048.9300001</v>
      </c>
      <c r="M385" s="110">
        <v>3028756162</v>
      </c>
      <c r="N385" s="110" t="s">
        <v>643</v>
      </c>
      <c r="O385" s="124" t="s">
        <v>7</v>
      </c>
      <c r="P385" s="98"/>
      <c r="Q385" s="2"/>
      <c r="R385" s="2"/>
      <c r="S385" s="2"/>
      <c r="T385" s="2"/>
      <c r="U385" s="2"/>
      <c r="V385" s="2"/>
      <c r="W385" s="2"/>
      <c r="X385" s="2"/>
      <c r="Y385" s="2"/>
      <c r="Z385" s="2"/>
    </row>
    <row r="386" spans="1:26" ht="25.5" customHeight="1">
      <c r="A386" s="98"/>
      <c r="B386" s="125" t="s">
        <v>175</v>
      </c>
      <c r="C386" t="s">
        <v>94</v>
      </c>
      <c r="D386" s="118"/>
      <c r="E386" t="s">
        <v>182</v>
      </c>
      <c r="F386" t="s">
        <v>183</v>
      </c>
      <c r="G386" t="s">
        <v>950</v>
      </c>
      <c r="H386" t="s">
        <v>287</v>
      </c>
      <c r="I386" t="s">
        <v>178</v>
      </c>
      <c r="J386" s="109">
        <v>168370822</v>
      </c>
      <c r="K386" s="109">
        <v>146171729</v>
      </c>
      <c r="L386" s="109">
        <v>146726804.16999999</v>
      </c>
      <c r="M386" s="110">
        <v>168370822</v>
      </c>
      <c r="N386" s="110" t="s">
        <v>627</v>
      </c>
      <c r="O386" s="124" t="s">
        <v>7</v>
      </c>
      <c r="P386" s="98"/>
      <c r="Q386" s="2"/>
      <c r="R386" s="2"/>
      <c r="S386" s="2"/>
      <c r="T386" s="2"/>
      <c r="U386" s="2"/>
      <c r="V386" s="2"/>
      <c r="W386" s="2"/>
      <c r="X386" s="2"/>
      <c r="Y386" s="2"/>
      <c r="Z386" s="2"/>
    </row>
    <row r="387" spans="1:26" ht="25.5" customHeight="1">
      <c r="A387" s="98"/>
      <c r="B387" s="125" t="s">
        <v>175</v>
      </c>
      <c r="C387" t="s">
        <v>94</v>
      </c>
      <c r="D387" s="118"/>
      <c r="E387" t="s">
        <v>182</v>
      </c>
      <c r="F387" t="s">
        <v>183</v>
      </c>
      <c r="G387" t="s">
        <v>951</v>
      </c>
      <c r="H387" t="s">
        <v>288</v>
      </c>
      <c r="I387" t="s">
        <v>178</v>
      </c>
      <c r="J387" s="109">
        <v>1701575341</v>
      </c>
      <c r="K387" s="109">
        <v>1500042677</v>
      </c>
      <c r="L387" s="109">
        <v>1509185177.05</v>
      </c>
      <c r="M387" s="110">
        <v>1701575341</v>
      </c>
      <c r="N387" s="110" t="s">
        <v>601</v>
      </c>
      <c r="O387" s="124" t="s">
        <v>7</v>
      </c>
      <c r="P387" s="98"/>
      <c r="Q387" s="2"/>
      <c r="R387" s="2"/>
      <c r="S387" s="2"/>
      <c r="T387" s="2"/>
      <c r="U387" s="2"/>
      <c r="V387" s="2"/>
      <c r="W387" s="2"/>
      <c r="X387" s="2"/>
      <c r="Y387" s="2"/>
      <c r="Z387" s="2"/>
    </row>
    <row r="388" spans="1:26" ht="25.5" customHeight="1">
      <c r="A388" s="98"/>
      <c r="B388" s="125" t="s">
        <v>175</v>
      </c>
      <c r="C388" t="s">
        <v>94</v>
      </c>
      <c r="D388" s="118"/>
      <c r="E388" t="s">
        <v>182</v>
      </c>
      <c r="F388" t="s">
        <v>183</v>
      </c>
      <c r="G388" t="s">
        <v>952</v>
      </c>
      <c r="H388" t="s">
        <v>953</v>
      </c>
      <c r="I388" t="s">
        <v>178</v>
      </c>
      <c r="J388" s="109">
        <v>3439901370</v>
      </c>
      <c r="K388" s="109">
        <v>1999999997</v>
      </c>
      <c r="L388" s="109">
        <v>2004942965.0899999</v>
      </c>
      <c r="M388" s="110">
        <v>3439901370</v>
      </c>
      <c r="N388" s="110" t="s">
        <v>1083</v>
      </c>
      <c r="O388" s="124" t="s">
        <v>7</v>
      </c>
      <c r="P388" s="98"/>
      <c r="Q388" s="2"/>
      <c r="R388" s="2"/>
      <c r="S388" s="2"/>
      <c r="T388" s="2"/>
      <c r="U388" s="2"/>
      <c r="V388" s="2"/>
      <c r="W388" s="2"/>
      <c r="X388" s="2"/>
      <c r="Y388" s="2"/>
      <c r="Z388" s="2"/>
    </row>
    <row r="389" spans="1:26" ht="25.5" customHeight="1">
      <c r="A389" s="98"/>
      <c r="B389" s="125" t="s">
        <v>175</v>
      </c>
      <c r="C389" t="s">
        <v>95</v>
      </c>
      <c r="D389" s="118"/>
      <c r="E389" t="s">
        <v>182</v>
      </c>
      <c r="F389" t="s">
        <v>183</v>
      </c>
      <c r="G389" t="s">
        <v>954</v>
      </c>
      <c r="H389" t="s">
        <v>289</v>
      </c>
      <c r="I389" t="s">
        <v>178</v>
      </c>
      <c r="J389" s="109">
        <v>2815200003</v>
      </c>
      <c r="K389" s="109">
        <v>2082760273</v>
      </c>
      <c r="L389" s="109">
        <v>2079078562.03</v>
      </c>
      <c r="M389" s="110">
        <v>2815200003</v>
      </c>
      <c r="N389" s="110" t="s">
        <v>601</v>
      </c>
      <c r="O389" s="124" t="s">
        <v>7</v>
      </c>
      <c r="P389" s="98"/>
      <c r="Q389" s="2"/>
      <c r="R389" s="2"/>
      <c r="S389" s="2"/>
      <c r="T389" s="2"/>
      <c r="U389" s="2"/>
      <c r="V389" s="2"/>
      <c r="W389" s="2"/>
      <c r="X389" s="2"/>
      <c r="Y389" s="2"/>
      <c r="Z389" s="2"/>
    </row>
    <row r="390" spans="1:26" ht="25.5" customHeight="1">
      <c r="A390" s="98"/>
      <c r="B390" s="125" t="s">
        <v>175</v>
      </c>
      <c r="C390" t="s">
        <v>95</v>
      </c>
      <c r="D390" s="118"/>
      <c r="E390" t="s">
        <v>182</v>
      </c>
      <c r="F390" t="s">
        <v>183</v>
      </c>
      <c r="G390" t="s">
        <v>955</v>
      </c>
      <c r="H390" t="s">
        <v>289</v>
      </c>
      <c r="I390" t="s">
        <v>178</v>
      </c>
      <c r="J390" s="109">
        <v>1359999998</v>
      </c>
      <c r="K390" s="109">
        <v>1006657535</v>
      </c>
      <c r="L390" s="109">
        <v>1004389021.52</v>
      </c>
      <c r="M390" s="110">
        <v>1359999998</v>
      </c>
      <c r="N390" s="110" t="s">
        <v>601</v>
      </c>
      <c r="O390" s="124" t="s">
        <v>7</v>
      </c>
      <c r="P390" s="98"/>
      <c r="Q390" s="2"/>
      <c r="R390" s="2"/>
      <c r="S390" s="2"/>
      <c r="T390" s="2"/>
      <c r="U390" s="2"/>
      <c r="V390" s="2"/>
      <c r="W390" s="2"/>
      <c r="X390" s="2"/>
      <c r="Y390" s="2"/>
      <c r="Z390" s="2"/>
    </row>
    <row r="391" spans="1:26" ht="25.5" customHeight="1">
      <c r="A391" s="98"/>
      <c r="B391" s="125" t="s">
        <v>175</v>
      </c>
      <c r="C391" t="s">
        <v>405</v>
      </c>
      <c r="D391" s="118"/>
      <c r="E391" t="s">
        <v>182</v>
      </c>
      <c r="F391" t="s">
        <v>183</v>
      </c>
      <c r="G391" t="s">
        <v>956</v>
      </c>
      <c r="H391" t="s">
        <v>180</v>
      </c>
      <c r="I391" t="s">
        <v>178</v>
      </c>
      <c r="J391" s="109">
        <v>874396107</v>
      </c>
      <c r="K391" s="109">
        <v>655047807</v>
      </c>
      <c r="L391" s="109">
        <v>655905743.75999999</v>
      </c>
      <c r="M391" s="110">
        <v>874396107</v>
      </c>
      <c r="N391" s="110" t="s">
        <v>619</v>
      </c>
      <c r="O391" s="124" t="s">
        <v>7</v>
      </c>
      <c r="P391" s="98"/>
      <c r="Q391" s="2"/>
      <c r="R391" s="2"/>
      <c r="S391" s="2"/>
      <c r="T391" s="2"/>
      <c r="U391" s="2"/>
      <c r="V391" s="2"/>
      <c r="W391" s="2"/>
      <c r="X391" s="2"/>
      <c r="Y391" s="2"/>
      <c r="Z391" s="2"/>
    </row>
    <row r="392" spans="1:26" ht="25.5" customHeight="1">
      <c r="A392" s="98"/>
      <c r="B392" s="125" t="s">
        <v>175</v>
      </c>
      <c r="C392" t="s">
        <v>405</v>
      </c>
      <c r="D392" s="118"/>
      <c r="E392" t="s">
        <v>182</v>
      </c>
      <c r="F392" t="s">
        <v>183</v>
      </c>
      <c r="G392" t="s">
        <v>957</v>
      </c>
      <c r="H392" t="s">
        <v>179</v>
      </c>
      <c r="I392" t="s">
        <v>178</v>
      </c>
      <c r="J392" s="109">
        <v>1343053435</v>
      </c>
      <c r="K392" s="109">
        <v>1008689358</v>
      </c>
      <c r="L392" s="109">
        <v>1009889201.0700001</v>
      </c>
      <c r="M392" s="110">
        <v>1343053435</v>
      </c>
      <c r="N392" s="110" t="s">
        <v>531</v>
      </c>
      <c r="O392" s="124" t="s">
        <v>7</v>
      </c>
      <c r="P392" s="98"/>
      <c r="Q392" s="2"/>
      <c r="R392" s="2"/>
      <c r="S392" s="2"/>
      <c r="T392" s="2"/>
      <c r="U392" s="2"/>
      <c r="V392" s="2"/>
      <c r="W392" s="2"/>
      <c r="X392" s="2"/>
      <c r="Y392" s="2"/>
      <c r="Z392" s="2"/>
    </row>
    <row r="393" spans="1:26" ht="25.5" customHeight="1">
      <c r="A393" s="98"/>
      <c r="B393" s="125" t="s">
        <v>175</v>
      </c>
      <c r="C393" t="s">
        <v>706</v>
      </c>
      <c r="D393" s="118"/>
      <c r="E393" t="s">
        <v>182</v>
      </c>
      <c r="F393" t="s">
        <v>183</v>
      </c>
      <c r="G393" t="s">
        <v>958</v>
      </c>
      <c r="H393" t="s">
        <v>290</v>
      </c>
      <c r="I393" t="s">
        <v>178</v>
      </c>
      <c r="J393" s="109">
        <v>6274356166</v>
      </c>
      <c r="K393" s="109">
        <v>4540438356</v>
      </c>
      <c r="L393" s="109">
        <v>4635072246.4499998</v>
      </c>
      <c r="M393" s="110">
        <v>6274356166</v>
      </c>
      <c r="N393" s="110" t="s">
        <v>401</v>
      </c>
      <c r="O393" s="124" t="s">
        <v>7</v>
      </c>
      <c r="P393" s="98"/>
      <c r="Q393" s="2"/>
      <c r="R393" s="2"/>
      <c r="S393" s="2"/>
      <c r="T393" s="2"/>
      <c r="U393" s="2"/>
      <c r="V393" s="2"/>
      <c r="W393" s="2"/>
      <c r="X393" s="2"/>
      <c r="Y393" s="2"/>
      <c r="Z393" s="2"/>
    </row>
    <row r="394" spans="1:26" ht="25.5" customHeight="1">
      <c r="A394" s="98"/>
      <c r="B394" s="125" t="s">
        <v>175</v>
      </c>
      <c r="C394" t="s">
        <v>96</v>
      </c>
      <c r="D394" s="118"/>
      <c r="E394" t="s">
        <v>176</v>
      </c>
      <c r="F394" t="s">
        <v>183</v>
      </c>
      <c r="G394" t="s">
        <v>959</v>
      </c>
      <c r="H394" t="s">
        <v>960</v>
      </c>
      <c r="I394" t="s">
        <v>178</v>
      </c>
      <c r="J394" s="109">
        <v>866924656</v>
      </c>
      <c r="K394" s="109">
        <v>500431505</v>
      </c>
      <c r="L394" s="109">
        <v>512074312.95999998</v>
      </c>
      <c r="M394" s="110">
        <v>866924656</v>
      </c>
      <c r="N394" s="110" t="s">
        <v>551</v>
      </c>
      <c r="O394" s="124" t="s">
        <v>7</v>
      </c>
      <c r="P394" s="98"/>
      <c r="Q394" s="2"/>
      <c r="R394" s="2"/>
      <c r="S394" s="2"/>
      <c r="T394" s="2"/>
      <c r="U394" s="2"/>
      <c r="V394" s="2"/>
      <c r="W394" s="2"/>
      <c r="X394" s="2"/>
      <c r="Y394" s="2"/>
      <c r="Z394" s="2"/>
    </row>
    <row r="395" spans="1:26" ht="16.5" customHeight="1">
      <c r="A395" s="2"/>
      <c r="B395" s="125" t="s">
        <v>175</v>
      </c>
      <c r="C395" t="s">
        <v>96</v>
      </c>
      <c r="E395" t="s">
        <v>176</v>
      </c>
      <c r="F395" t="s">
        <v>183</v>
      </c>
      <c r="G395" t="s">
        <v>961</v>
      </c>
      <c r="H395" t="s">
        <v>960</v>
      </c>
      <c r="I395" t="s">
        <v>178</v>
      </c>
      <c r="J395" s="109">
        <v>866924656</v>
      </c>
      <c r="K395" s="109">
        <v>500431505</v>
      </c>
      <c r="L395" s="109">
        <v>512074312.95999998</v>
      </c>
      <c r="M395" s="110">
        <v>866924656</v>
      </c>
      <c r="N395" s="110" t="s">
        <v>551</v>
      </c>
      <c r="O395" s="124" t="s">
        <v>7</v>
      </c>
      <c r="P395" s="2"/>
      <c r="Q395" s="2"/>
      <c r="R395" s="2"/>
      <c r="S395" s="2"/>
      <c r="T395" s="2"/>
      <c r="U395" s="2"/>
      <c r="V395" s="2"/>
      <c r="W395" s="2"/>
      <c r="X395" s="2"/>
      <c r="Y395" s="2"/>
      <c r="Z395" s="2"/>
    </row>
    <row r="396" spans="1:26" ht="16.5" customHeight="1">
      <c r="A396" s="2"/>
      <c r="B396" s="125" t="s">
        <v>175</v>
      </c>
      <c r="C396" t="s">
        <v>96</v>
      </c>
      <c r="E396" t="s">
        <v>176</v>
      </c>
      <c r="F396" t="s">
        <v>183</v>
      </c>
      <c r="G396" t="s">
        <v>962</v>
      </c>
      <c r="H396" t="s">
        <v>960</v>
      </c>
      <c r="I396" t="s">
        <v>178</v>
      </c>
      <c r="J396" s="109">
        <v>866924656</v>
      </c>
      <c r="K396" s="109">
        <v>500431505</v>
      </c>
      <c r="L396" s="109">
        <v>512074312.95999998</v>
      </c>
      <c r="M396" s="110">
        <v>866924656</v>
      </c>
      <c r="N396" s="110" t="s">
        <v>551</v>
      </c>
      <c r="O396" s="124" t="s">
        <v>7</v>
      </c>
      <c r="P396" s="2"/>
      <c r="Q396" s="2"/>
      <c r="R396" s="2"/>
      <c r="S396" s="2"/>
      <c r="T396" s="2"/>
      <c r="U396" s="2"/>
      <c r="V396" s="2"/>
      <c r="W396" s="2"/>
      <c r="X396" s="2"/>
      <c r="Y396" s="2"/>
      <c r="Z396" s="2"/>
    </row>
    <row r="397" spans="1:26" ht="16.5" customHeight="1">
      <c r="A397" s="2"/>
      <c r="B397" s="125" t="s">
        <v>175</v>
      </c>
      <c r="C397" t="s">
        <v>96</v>
      </c>
      <c r="E397" t="s">
        <v>176</v>
      </c>
      <c r="F397" t="s">
        <v>183</v>
      </c>
      <c r="G397" t="s">
        <v>963</v>
      </c>
      <c r="H397" t="s">
        <v>960</v>
      </c>
      <c r="I397" t="s">
        <v>178</v>
      </c>
      <c r="J397" s="109">
        <v>866924656</v>
      </c>
      <c r="K397" s="109">
        <v>500431505</v>
      </c>
      <c r="L397" s="109">
        <v>512074312.95999998</v>
      </c>
      <c r="M397" s="110">
        <v>866924656</v>
      </c>
      <c r="N397" s="110" t="s">
        <v>551</v>
      </c>
      <c r="O397" s="124" t="s">
        <v>7</v>
      </c>
      <c r="P397" s="2"/>
      <c r="Q397" s="2"/>
      <c r="R397" s="2"/>
      <c r="S397" s="2"/>
      <c r="T397" s="2"/>
      <c r="U397" s="2"/>
      <c r="V397" s="2"/>
      <c r="W397" s="2"/>
      <c r="X397" s="2"/>
      <c r="Y397" s="2"/>
      <c r="Z397" s="2"/>
    </row>
    <row r="398" spans="1:26" ht="16.5" customHeight="1">
      <c r="A398" s="2"/>
      <c r="B398" s="125" t="s">
        <v>175</v>
      </c>
      <c r="C398" t="s">
        <v>96</v>
      </c>
      <c r="E398" t="s">
        <v>176</v>
      </c>
      <c r="F398" t="s">
        <v>183</v>
      </c>
      <c r="G398" t="s">
        <v>964</v>
      </c>
      <c r="H398" t="s">
        <v>960</v>
      </c>
      <c r="I398" t="s">
        <v>178</v>
      </c>
      <c r="J398" s="109">
        <v>866924656</v>
      </c>
      <c r="K398" s="109">
        <v>500431505</v>
      </c>
      <c r="L398" s="109">
        <v>512074312.95999998</v>
      </c>
      <c r="M398" s="110">
        <v>866924656</v>
      </c>
      <c r="N398" s="110" t="s">
        <v>551</v>
      </c>
      <c r="O398" s="124" t="s">
        <v>7</v>
      </c>
      <c r="P398" s="2"/>
      <c r="Q398" s="2"/>
      <c r="R398" s="2"/>
      <c r="S398" s="2"/>
      <c r="T398" s="2"/>
      <c r="U398" s="2"/>
      <c r="V398" s="2"/>
      <c r="W398" s="2"/>
      <c r="X398" s="2"/>
      <c r="Y398" s="2"/>
      <c r="Z398" s="2"/>
    </row>
    <row r="399" spans="1:26" ht="16.5" customHeight="1">
      <c r="A399" s="2"/>
      <c r="B399" s="125" t="s">
        <v>175</v>
      </c>
      <c r="C399" t="s">
        <v>96</v>
      </c>
      <c r="E399" t="s">
        <v>176</v>
      </c>
      <c r="F399" t="s">
        <v>183</v>
      </c>
      <c r="G399" t="s">
        <v>965</v>
      </c>
      <c r="H399" t="s">
        <v>960</v>
      </c>
      <c r="I399" t="s">
        <v>178</v>
      </c>
      <c r="J399" s="109">
        <v>866924656</v>
      </c>
      <c r="K399" s="109">
        <v>500431505</v>
      </c>
      <c r="L399" s="109">
        <v>512074312.95999998</v>
      </c>
      <c r="M399" s="110">
        <v>866924656</v>
      </c>
      <c r="N399" s="110" t="s">
        <v>551</v>
      </c>
      <c r="O399" s="124" t="s">
        <v>7</v>
      </c>
      <c r="P399" s="2"/>
      <c r="Q399" s="2"/>
      <c r="R399" s="2"/>
      <c r="S399" s="2"/>
      <c r="T399" s="2"/>
      <c r="U399" s="2"/>
      <c r="V399" s="2"/>
      <c r="W399" s="2"/>
      <c r="X399" s="2"/>
      <c r="Y399" s="2"/>
      <c r="Z399" s="2"/>
    </row>
    <row r="400" spans="1:26" ht="16.5" customHeight="1">
      <c r="A400" s="2"/>
      <c r="B400" s="125" t="s">
        <v>175</v>
      </c>
      <c r="C400" t="s">
        <v>96</v>
      </c>
      <c r="E400" t="s">
        <v>176</v>
      </c>
      <c r="F400" t="s">
        <v>183</v>
      </c>
      <c r="G400" t="s">
        <v>966</v>
      </c>
      <c r="H400" t="s">
        <v>967</v>
      </c>
      <c r="I400" t="s">
        <v>178</v>
      </c>
      <c r="J400" s="109">
        <v>6367602753</v>
      </c>
      <c r="K400" s="109">
        <v>3059178077</v>
      </c>
      <c r="L400" s="109">
        <v>3077817786.8299999</v>
      </c>
      <c r="M400" s="110">
        <v>6367602753</v>
      </c>
      <c r="N400" s="110" t="s">
        <v>634</v>
      </c>
      <c r="O400" s="124" t="s">
        <v>7</v>
      </c>
      <c r="P400" s="2"/>
      <c r="Q400" s="2"/>
      <c r="R400" s="2"/>
      <c r="S400" s="2"/>
      <c r="T400" s="2"/>
      <c r="U400" s="2"/>
      <c r="V400" s="2"/>
      <c r="W400" s="2"/>
      <c r="X400" s="2"/>
      <c r="Y400" s="2"/>
      <c r="Z400" s="2"/>
    </row>
    <row r="401" spans="1:26" ht="16.5" customHeight="1">
      <c r="A401" s="2"/>
      <c r="B401" s="125" t="s">
        <v>175</v>
      </c>
      <c r="C401" t="s">
        <v>97</v>
      </c>
      <c r="E401" t="s">
        <v>182</v>
      </c>
      <c r="F401" t="s">
        <v>183</v>
      </c>
      <c r="G401" t="s">
        <v>968</v>
      </c>
      <c r="H401" t="s">
        <v>291</v>
      </c>
      <c r="I401" t="s">
        <v>178</v>
      </c>
      <c r="J401" s="109">
        <v>30525685488</v>
      </c>
      <c r="K401" s="109">
        <v>19200000000</v>
      </c>
      <c r="L401" s="109">
        <v>19271131777.060001</v>
      </c>
      <c r="M401" s="110">
        <v>30525685488</v>
      </c>
      <c r="N401" s="110" t="s">
        <v>603</v>
      </c>
      <c r="O401" s="124" t="s">
        <v>7</v>
      </c>
      <c r="P401" s="2"/>
      <c r="Q401" s="2"/>
      <c r="R401" s="2"/>
      <c r="S401" s="2"/>
      <c r="T401" s="2"/>
      <c r="U401" s="2"/>
      <c r="V401" s="2"/>
      <c r="W401" s="2"/>
      <c r="X401" s="2"/>
      <c r="Y401" s="2"/>
      <c r="Z401" s="2"/>
    </row>
    <row r="402" spans="1:26" ht="16.5" customHeight="1">
      <c r="A402" s="2"/>
      <c r="B402" s="125" t="s">
        <v>175</v>
      </c>
      <c r="C402" t="s">
        <v>97</v>
      </c>
      <c r="E402" t="s">
        <v>182</v>
      </c>
      <c r="F402" t="s">
        <v>183</v>
      </c>
      <c r="G402" t="s">
        <v>969</v>
      </c>
      <c r="H402" t="s">
        <v>292</v>
      </c>
      <c r="I402" t="s">
        <v>178</v>
      </c>
      <c r="J402" s="109">
        <v>14662191780</v>
      </c>
      <c r="K402" s="109">
        <v>10074287670</v>
      </c>
      <c r="L402" s="109">
        <v>10038464784.040001</v>
      </c>
      <c r="M402" s="110">
        <v>14662191780</v>
      </c>
      <c r="N402" s="110" t="s">
        <v>610</v>
      </c>
      <c r="O402" s="124" t="s">
        <v>7</v>
      </c>
      <c r="P402" s="2"/>
      <c r="Q402" s="2"/>
      <c r="R402" s="2"/>
      <c r="S402" s="2"/>
      <c r="T402" s="2"/>
      <c r="U402" s="2"/>
      <c r="V402" s="2"/>
      <c r="W402" s="2"/>
      <c r="X402" s="2"/>
      <c r="Y402" s="2"/>
      <c r="Z402" s="2"/>
    </row>
    <row r="403" spans="1:26" ht="16.5" customHeight="1">
      <c r="A403" s="2"/>
      <c r="B403" s="125" t="s">
        <v>175</v>
      </c>
      <c r="C403" t="s">
        <v>97</v>
      </c>
      <c r="E403" t="s">
        <v>182</v>
      </c>
      <c r="F403" t="s">
        <v>183</v>
      </c>
      <c r="G403" t="s">
        <v>970</v>
      </c>
      <c r="H403" t="s">
        <v>292</v>
      </c>
      <c r="I403" t="s">
        <v>178</v>
      </c>
      <c r="J403" s="109">
        <v>14662191780</v>
      </c>
      <c r="K403" s="109">
        <v>10089657534</v>
      </c>
      <c r="L403" s="109">
        <v>10038503030.799999</v>
      </c>
      <c r="M403" s="110">
        <v>14662191780</v>
      </c>
      <c r="N403" s="110" t="s">
        <v>610</v>
      </c>
      <c r="O403" s="124" t="s">
        <v>7</v>
      </c>
      <c r="P403" s="2"/>
      <c r="Q403" s="2"/>
      <c r="R403" s="2"/>
      <c r="S403" s="2"/>
      <c r="T403" s="2"/>
      <c r="U403" s="2"/>
      <c r="V403" s="2"/>
      <c r="W403" s="2"/>
      <c r="X403" s="2"/>
      <c r="Y403" s="2"/>
      <c r="Z403" s="2"/>
    </row>
    <row r="404" spans="1:26" ht="16.5" customHeight="1">
      <c r="A404" s="2"/>
      <c r="B404" s="125" t="s">
        <v>293</v>
      </c>
      <c r="C404" t="s">
        <v>98</v>
      </c>
      <c r="E404" t="s">
        <v>182</v>
      </c>
      <c r="F404" t="s">
        <v>183</v>
      </c>
      <c r="G404" t="s">
        <v>971</v>
      </c>
      <c r="H404" t="s">
        <v>294</v>
      </c>
      <c r="I404" t="s">
        <v>178</v>
      </c>
      <c r="J404" s="109">
        <v>4108235616</v>
      </c>
      <c r="K404" s="109">
        <v>2499999998</v>
      </c>
      <c r="L404" s="109">
        <v>2803257774.79</v>
      </c>
      <c r="M404" s="110">
        <v>4108235616</v>
      </c>
      <c r="N404" s="110" t="s">
        <v>598</v>
      </c>
      <c r="O404" s="124" t="s">
        <v>7</v>
      </c>
      <c r="P404" s="2"/>
      <c r="Q404" s="2"/>
      <c r="R404" s="2"/>
      <c r="S404" s="2"/>
      <c r="T404" s="2"/>
      <c r="U404" s="2"/>
      <c r="V404" s="2"/>
      <c r="W404" s="2"/>
      <c r="X404" s="2"/>
      <c r="Y404" s="2"/>
      <c r="Z404" s="2"/>
    </row>
    <row r="405" spans="1:26" ht="16.5" customHeight="1">
      <c r="A405" s="2"/>
      <c r="B405" s="125" t="s">
        <v>293</v>
      </c>
      <c r="C405" t="s">
        <v>98</v>
      </c>
      <c r="E405" t="s">
        <v>182</v>
      </c>
      <c r="F405" t="s">
        <v>183</v>
      </c>
      <c r="G405" t="s">
        <v>972</v>
      </c>
      <c r="H405" t="s">
        <v>295</v>
      </c>
      <c r="I405" t="s">
        <v>178</v>
      </c>
      <c r="J405" s="109">
        <v>4192043837</v>
      </c>
      <c r="K405" s="109">
        <v>2499999998</v>
      </c>
      <c r="L405" s="109">
        <v>2802541065.23</v>
      </c>
      <c r="M405" s="110">
        <v>4192043837</v>
      </c>
      <c r="N405" s="110" t="s">
        <v>598</v>
      </c>
      <c r="O405" s="124" t="s">
        <v>7</v>
      </c>
      <c r="P405" s="2"/>
      <c r="Q405" s="2"/>
      <c r="R405" s="2"/>
      <c r="S405" s="2"/>
      <c r="T405" s="2"/>
      <c r="U405" s="2"/>
      <c r="V405" s="2"/>
      <c r="W405" s="2"/>
      <c r="X405" s="2"/>
      <c r="Y405" s="2"/>
      <c r="Z405" s="2"/>
    </row>
    <row r="406" spans="1:26" ht="16.5" customHeight="1">
      <c r="A406" s="2"/>
      <c r="B406" s="125" t="s">
        <v>293</v>
      </c>
      <c r="C406" t="s">
        <v>98</v>
      </c>
      <c r="E406" t="s">
        <v>182</v>
      </c>
      <c r="F406" t="s">
        <v>183</v>
      </c>
      <c r="G406" t="s">
        <v>973</v>
      </c>
      <c r="H406" t="s">
        <v>253</v>
      </c>
      <c r="I406" t="s">
        <v>178</v>
      </c>
      <c r="J406" s="109">
        <v>4281145207</v>
      </c>
      <c r="K406" s="109">
        <v>2500000001</v>
      </c>
      <c r="L406" s="109">
        <v>2801759839.73</v>
      </c>
      <c r="M406" s="110">
        <v>4281145207</v>
      </c>
      <c r="N406" s="110" t="s">
        <v>598</v>
      </c>
      <c r="O406" s="124" t="s">
        <v>7</v>
      </c>
      <c r="P406" s="2"/>
      <c r="Q406" s="2"/>
      <c r="R406" s="2"/>
      <c r="S406" s="2"/>
      <c r="T406" s="2"/>
      <c r="U406" s="2"/>
      <c r="V406" s="2"/>
      <c r="W406" s="2"/>
      <c r="X406" s="2"/>
      <c r="Y406" s="2"/>
      <c r="Z406" s="2"/>
    </row>
    <row r="407" spans="1:26" ht="16.5" customHeight="1">
      <c r="A407" s="2"/>
      <c r="B407" s="125" t="s">
        <v>293</v>
      </c>
      <c r="C407" t="s">
        <v>98</v>
      </c>
      <c r="E407" t="s">
        <v>182</v>
      </c>
      <c r="F407" t="s">
        <v>183</v>
      </c>
      <c r="G407" t="s">
        <v>974</v>
      </c>
      <c r="H407" t="s">
        <v>296</v>
      </c>
      <c r="I407" t="s">
        <v>178</v>
      </c>
      <c r="J407" s="109">
        <v>4379950684</v>
      </c>
      <c r="K407" s="109">
        <v>2500000001</v>
      </c>
      <c r="L407" s="109">
        <v>2801836533.79</v>
      </c>
      <c r="M407" s="110">
        <v>4379950684</v>
      </c>
      <c r="N407" s="110" t="s">
        <v>598</v>
      </c>
      <c r="O407" s="124" t="s">
        <v>7</v>
      </c>
      <c r="P407" s="2"/>
      <c r="Q407" s="2"/>
      <c r="R407" s="2"/>
      <c r="S407" s="2"/>
      <c r="T407" s="2"/>
      <c r="U407" s="2"/>
      <c r="V407" s="2"/>
      <c r="W407" s="2"/>
      <c r="X407" s="2"/>
      <c r="Y407" s="2"/>
      <c r="Z407" s="2"/>
    </row>
    <row r="408" spans="1:26" ht="16.5" customHeight="1">
      <c r="A408" s="2"/>
      <c r="B408" s="125" t="s">
        <v>293</v>
      </c>
      <c r="C408" t="s">
        <v>98</v>
      </c>
      <c r="E408" t="s">
        <v>182</v>
      </c>
      <c r="F408" t="s">
        <v>183</v>
      </c>
      <c r="G408" t="s">
        <v>975</v>
      </c>
      <c r="H408" t="s">
        <v>297</v>
      </c>
      <c r="I408" t="s">
        <v>178</v>
      </c>
      <c r="J408" s="109">
        <v>4458465752</v>
      </c>
      <c r="K408" s="109">
        <v>2500000001</v>
      </c>
      <c r="L408" s="109">
        <v>2801874663.4899998</v>
      </c>
      <c r="M408" s="110">
        <v>4458465752</v>
      </c>
      <c r="N408" s="110" t="s">
        <v>598</v>
      </c>
      <c r="O408" s="124" t="s">
        <v>7</v>
      </c>
      <c r="P408" s="2"/>
      <c r="Q408" s="2"/>
      <c r="R408" s="2"/>
      <c r="S408" s="2"/>
      <c r="T408" s="2"/>
      <c r="U408" s="2"/>
      <c r="V408" s="2"/>
      <c r="W408" s="2"/>
      <c r="X408" s="2"/>
      <c r="Y408" s="2"/>
      <c r="Z408" s="2"/>
    </row>
    <row r="409" spans="1:26" ht="16.5" customHeight="1">
      <c r="A409" s="2"/>
      <c r="B409" s="125" t="s">
        <v>293</v>
      </c>
      <c r="C409" t="s">
        <v>98</v>
      </c>
      <c r="E409" t="s">
        <v>182</v>
      </c>
      <c r="F409" t="s">
        <v>183</v>
      </c>
      <c r="G409" t="s">
        <v>976</v>
      </c>
      <c r="H409" t="s">
        <v>298</v>
      </c>
      <c r="I409" t="s">
        <v>178</v>
      </c>
      <c r="J409" s="109">
        <v>4606673972</v>
      </c>
      <c r="K409" s="109">
        <v>2499999999</v>
      </c>
      <c r="L409" s="109">
        <v>2802319964.4699998</v>
      </c>
      <c r="M409" s="110">
        <v>4606673972</v>
      </c>
      <c r="N409" s="110" t="s">
        <v>598</v>
      </c>
      <c r="O409" s="124" t="s">
        <v>7</v>
      </c>
      <c r="P409" s="2"/>
      <c r="Q409" s="2"/>
      <c r="R409" s="2"/>
      <c r="S409" s="2"/>
      <c r="T409" s="2"/>
      <c r="U409" s="2"/>
      <c r="V409" s="2"/>
      <c r="W409" s="2"/>
      <c r="X409" s="2"/>
      <c r="Y409" s="2"/>
      <c r="Z409" s="2"/>
    </row>
    <row r="410" spans="1:26" ht="16.5" customHeight="1">
      <c r="A410" s="2"/>
      <c r="B410" s="125" t="s">
        <v>293</v>
      </c>
      <c r="C410" t="s">
        <v>98</v>
      </c>
      <c r="E410" t="s">
        <v>182</v>
      </c>
      <c r="F410" t="s">
        <v>183</v>
      </c>
      <c r="G410" t="s">
        <v>977</v>
      </c>
      <c r="H410" t="s">
        <v>299</v>
      </c>
      <c r="I410" t="s">
        <v>178</v>
      </c>
      <c r="J410" s="109">
        <v>4608438358</v>
      </c>
      <c r="K410" s="109">
        <v>2500000003</v>
      </c>
      <c r="L410" s="109">
        <v>2764270022.1799998</v>
      </c>
      <c r="M410" s="110">
        <v>4608438358</v>
      </c>
      <c r="N410" s="110" t="s">
        <v>598</v>
      </c>
      <c r="O410" s="124" t="s">
        <v>7</v>
      </c>
      <c r="P410" s="2"/>
      <c r="Q410" s="2"/>
      <c r="R410" s="2"/>
      <c r="S410" s="2"/>
      <c r="T410" s="2"/>
      <c r="U410" s="2"/>
      <c r="V410" s="2"/>
      <c r="W410" s="2"/>
      <c r="X410" s="2"/>
      <c r="Y410" s="2"/>
      <c r="Z410" s="2"/>
    </row>
    <row r="411" spans="1:26" ht="16.5" customHeight="1">
      <c r="A411" s="2"/>
      <c r="B411" s="125" t="s">
        <v>293</v>
      </c>
      <c r="C411" t="s">
        <v>98</v>
      </c>
      <c r="E411" t="s">
        <v>182</v>
      </c>
      <c r="F411" t="s">
        <v>183</v>
      </c>
      <c r="G411" t="s">
        <v>978</v>
      </c>
      <c r="H411" t="s">
        <v>300</v>
      </c>
      <c r="I411" t="s">
        <v>178</v>
      </c>
      <c r="J411" s="109">
        <v>4664016438</v>
      </c>
      <c r="K411" s="109">
        <v>2499999999</v>
      </c>
      <c r="L411" s="109">
        <v>2735380312.0900002</v>
      </c>
      <c r="M411" s="110">
        <v>4664016438</v>
      </c>
      <c r="N411" s="110" t="s">
        <v>598</v>
      </c>
      <c r="O411" s="124" t="s">
        <v>7</v>
      </c>
      <c r="P411" s="2"/>
      <c r="Q411" s="2"/>
      <c r="R411" s="2"/>
      <c r="S411" s="2"/>
      <c r="T411" s="2"/>
      <c r="U411" s="2"/>
      <c r="V411" s="2"/>
      <c r="W411" s="2"/>
      <c r="X411" s="2"/>
      <c r="Y411" s="2"/>
      <c r="Z411" s="2"/>
    </row>
    <row r="412" spans="1:26" ht="16.5" customHeight="1">
      <c r="A412" s="2"/>
      <c r="B412" s="125" t="s">
        <v>293</v>
      </c>
      <c r="C412" t="s">
        <v>98</v>
      </c>
      <c r="E412" t="s">
        <v>182</v>
      </c>
      <c r="F412" t="s">
        <v>183</v>
      </c>
      <c r="G412" t="s">
        <v>979</v>
      </c>
      <c r="H412" t="s">
        <v>980</v>
      </c>
      <c r="I412" t="s">
        <v>178</v>
      </c>
      <c r="J412" s="109">
        <v>4719594519</v>
      </c>
      <c r="K412" s="109">
        <v>2499999999</v>
      </c>
      <c r="L412" s="109">
        <v>2709288854.0700002</v>
      </c>
      <c r="M412" s="110">
        <v>4719594519</v>
      </c>
      <c r="N412" s="110" t="s">
        <v>598</v>
      </c>
      <c r="O412" s="124" t="s">
        <v>7</v>
      </c>
      <c r="P412" s="2"/>
      <c r="Q412" s="2"/>
      <c r="R412" s="2"/>
      <c r="S412" s="2"/>
      <c r="T412" s="2"/>
      <c r="U412" s="2"/>
      <c r="V412" s="2"/>
      <c r="W412" s="2"/>
      <c r="X412" s="2"/>
      <c r="Y412" s="2"/>
      <c r="Z412" s="2"/>
    </row>
    <row r="413" spans="1:26" ht="16.5" customHeight="1">
      <c r="A413" s="2"/>
      <c r="B413" s="125" t="s">
        <v>293</v>
      </c>
      <c r="C413" t="s">
        <v>98</v>
      </c>
      <c r="E413" t="s">
        <v>182</v>
      </c>
      <c r="F413" t="s">
        <v>183</v>
      </c>
      <c r="G413" t="s">
        <v>981</v>
      </c>
      <c r="H413" t="s">
        <v>982</v>
      </c>
      <c r="I413" t="s">
        <v>178</v>
      </c>
      <c r="J413" s="109">
        <v>4775172605</v>
      </c>
      <c r="K413" s="109">
        <v>2500000001</v>
      </c>
      <c r="L413" s="109">
        <v>2685317475.5</v>
      </c>
      <c r="M413" s="110">
        <v>4775172605</v>
      </c>
      <c r="N413" s="110" t="s">
        <v>598</v>
      </c>
      <c r="O413" s="124" t="s">
        <v>7</v>
      </c>
      <c r="P413" s="2"/>
      <c r="Q413" s="2"/>
      <c r="R413" s="2"/>
      <c r="S413" s="2"/>
      <c r="T413" s="2"/>
      <c r="U413" s="2"/>
      <c r="V413" s="2"/>
      <c r="W413" s="2"/>
      <c r="X413" s="2"/>
      <c r="Y413" s="2"/>
      <c r="Z413" s="2"/>
    </row>
    <row r="414" spans="1:26" ht="16.5" customHeight="1">
      <c r="A414" s="2"/>
      <c r="B414" s="125" t="s">
        <v>231</v>
      </c>
      <c r="C414" t="s">
        <v>100</v>
      </c>
      <c r="E414" t="s">
        <v>182</v>
      </c>
      <c r="F414" t="s">
        <v>183</v>
      </c>
      <c r="G414" t="s">
        <v>983</v>
      </c>
      <c r="H414" t="s">
        <v>303</v>
      </c>
      <c r="I414" t="s">
        <v>178</v>
      </c>
      <c r="J414" s="109">
        <v>2968589048</v>
      </c>
      <c r="K414" s="109">
        <v>2022808218</v>
      </c>
      <c r="L414" s="109">
        <v>2025338318.95</v>
      </c>
      <c r="M414" s="110">
        <v>2968589048</v>
      </c>
      <c r="N414" s="110" t="s">
        <v>565</v>
      </c>
      <c r="O414" s="124" t="s">
        <v>7</v>
      </c>
      <c r="P414" s="2"/>
      <c r="Q414" s="2"/>
      <c r="R414" s="2"/>
      <c r="S414" s="2"/>
      <c r="T414" s="2"/>
      <c r="U414" s="2"/>
      <c r="V414" s="2"/>
      <c r="W414" s="2"/>
      <c r="X414" s="2"/>
      <c r="Y414" s="2"/>
      <c r="Z414" s="2"/>
    </row>
    <row r="415" spans="1:26" ht="16.5" customHeight="1">
      <c r="A415" s="2"/>
      <c r="B415" s="125" t="s">
        <v>175</v>
      </c>
      <c r="C415" t="s">
        <v>101</v>
      </c>
      <c r="E415" t="s">
        <v>182</v>
      </c>
      <c r="F415" t="s">
        <v>183</v>
      </c>
      <c r="G415" t="s">
        <v>984</v>
      </c>
      <c r="H415" t="s">
        <v>304</v>
      </c>
      <c r="I415" t="s">
        <v>178</v>
      </c>
      <c r="J415" s="109">
        <v>501546916</v>
      </c>
      <c r="K415" s="109">
        <v>330013343</v>
      </c>
      <c r="L415" s="109">
        <v>329208505.33999997</v>
      </c>
      <c r="M415" s="110">
        <v>501546916</v>
      </c>
      <c r="N415" s="110" t="s">
        <v>565</v>
      </c>
      <c r="O415" s="124" t="s">
        <v>7</v>
      </c>
      <c r="P415" s="2"/>
      <c r="Q415" s="2"/>
      <c r="R415" s="2"/>
      <c r="S415" s="2"/>
      <c r="T415" s="2"/>
      <c r="U415" s="2"/>
      <c r="V415" s="2"/>
      <c r="W415" s="2"/>
      <c r="X415" s="2"/>
      <c r="Y415" s="2"/>
      <c r="Z415" s="2"/>
    </row>
    <row r="416" spans="1:26" ht="16.5" customHeight="1">
      <c r="A416" s="2"/>
      <c r="B416" s="125" t="s">
        <v>175</v>
      </c>
      <c r="C416" t="s">
        <v>101</v>
      </c>
      <c r="E416" t="s">
        <v>182</v>
      </c>
      <c r="F416" t="s">
        <v>183</v>
      </c>
      <c r="G416" t="s">
        <v>985</v>
      </c>
      <c r="H416" t="s">
        <v>304</v>
      </c>
      <c r="I416" t="s">
        <v>178</v>
      </c>
      <c r="J416" s="109">
        <v>14128082201</v>
      </c>
      <c r="K416" s="109">
        <v>9298205475</v>
      </c>
      <c r="L416" s="109">
        <v>9273194012.1000004</v>
      </c>
      <c r="M416" s="110">
        <v>14128082201</v>
      </c>
      <c r="N416" s="110" t="s">
        <v>565</v>
      </c>
      <c r="O416" s="124" t="s">
        <v>7</v>
      </c>
      <c r="P416" s="2"/>
      <c r="Q416" s="2"/>
      <c r="R416" s="2"/>
      <c r="S416" s="2"/>
      <c r="T416" s="2"/>
      <c r="U416" s="2"/>
      <c r="V416" s="2"/>
      <c r="W416" s="2"/>
      <c r="X416" s="2"/>
      <c r="Y416" s="2"/>
      <c r="Z416" s="2"/>
    </row>
    <row r="417" spans="1:26" ht="16.5" customHeight="1">
      <c r="A417" s="2"/>
      <c r="B417" s="125" t="s">
        <v>175</v>
      </c>
      <c r="C417" t="s">
        <v>101</v>
      </c>
      <c r="E417" t="s">
        <v>182</v>
      </c>
      <c r="F417" t="s">
        <v>183</v>
      </c>
      <c r="G417" t="s">
        <v>986</v>
      </c>
      <c r="H417" t="s">
        <v>304</v>
      </c>
      <c r="I417" t="s">
        <v>178</v>
      </c>
      <c r="J417" s="109">
        <v>15676520000</v>
      </c>
      <c r="K417" s="109">
        <v>10321848803</v>
      </c>
      <c r="L417" s="109">
        <v>10288900797.219999</v>
      </c>
      <c r="M417" s="110">
        <v>15676520000</v>
      </c>
      <c r="N417" s="110" t="s">
        <v>565</v>
      </c>
      <c r="O417" s="124" t="s">
        <v>7</v>
      </c>
      <c r="P417" s="2"/>
      <c r="Q417" s="2"/>
      <c r="R417" s="2"/>
      <c r="S417" s="2"/>
      <c r="T417" s="2"/>
      <c r="U417" s="2"/>
      <c r="V417" s="2"/>
      <c r="W417" s="2"/>
      <c r="X417" s="2"/>
      <c r="Y417" s="2"/>
      <c r="Z417" s="2"/>
    </row>
    <row r="418" spans="1:26" ht="16.5" customHeight="1">
      <c r="A418" s="2"/>
      <c r="B418" s="125" t="s">
        <v>175</v>
      </c>
      <c r="C418" t="s">
        <v>101</v>
      </c>
      <c r="E418" t="s">
        <v>182</v>
      </c>
      <c r="F418" t="s">
        <v>183</v>
      </c>
      <c r="G418" t="s">
        <v>987</v>
      </c>
      <c r="H418" t="s">
        <v>988</v>
      </c>
      <c r="I418" t="s">
        <v>178</v>
      </c>
      <c r="J418" s="109">
        <v>18442739727</v>
      </c>
      <c r="K418" s="109">
        <v>11244397261</v>
      </c>
      <c r="L418" s="109">
        <v>10805958159.68</v>
      </c>
      <c r="M418" s="110">
        <v>18442739727</v>
      </c>
      <c r="N418" s="110" t="s">
        <v>1084</v>
      </c>
      <c r="O418" s="124" t="s">
        <v>7</v>
      </c>
      <c r="P418" s="101"/>
      <c r="Q418" s="2"/>
      <c r="R418" s="2"/>
      <c r="S418" s="2"/>
      <c r="T418" s="2"/>
      <c r="U418" s="2"/>
      <c r="V418" s="2"/>
      <c r="W418" s="2"/>
      <c r="X418" s="2"/>
      <c r="Y418" s="2"/>
      <c r="Z418" s="2"/>
    </row>
    <row r="419" spans="1:26" ht="16.5" customHeight="1">
      <c r="A419" s="2"/>
      <c r="B419" s="125" t="s">
        <v>175</v>
      </c>
      <c r="C419" t="s">
        <v>101</v>
      </c>
      <c r="E419" t="s">
        <v>182</v>
      </c>
      <c r="F419" t="s">
        <v>183</v>
      </c>
      <c r="G419" t="s">
        <v>989</v>
      </c>
      <c r="H419" t="s">
        <v>988</v>
      </c>
      <c r="I419" t="s">
        <v>178</v>
      </c>
      <c r="J419" s="109">
        <v>12909917809</v>
      </c>
      <c r="K419" s="109">
        <v>7873379454</v>
      </c>
      <c r="L419" s="109">
        <v>7564309087.3299999</v>
      </c>
      <c r="M419" s="110">
        <v>12909917809</v>
      </c>
      <c r="N419" s="110" t="s">
        <v>1084</v>
      </c>
      <c r="O419" s="124" t="s">
        <v>7</v>
      </c>
      <c r="P419" s="101"/>
      <c r="Q419" s="2"/>
      <c r="R419" s="2"/>
      <c r="S419" s="2"/>
      <c r="T419" s="2"/>
      <c r="U419" s="2"/>
      <c r="V419" s="2"/>
      <c r="W419" s="2"/>
      <c r="X419" s="2"/>
      <c r="Y419" s="2"/>
      <c r="Z419" s="2"/>
    </row>
    <row r="420" spans="1:26" ht="16.5" customHeight="1">
      <c r="A420" s="2"/>
      <c r="B420" s="125" t="s">
        <v>175</v>
      </c>
      <c r="C420" t="s">
        <v>101</v>
      </c>
      <c r="E420" t="s">
        <v>182</v>
      </c>
      <c r="F420" t="s">
        <v>183</v>
      </c>
      <c r="G420" t="s">
        <v>990</v>
      </c>
      <c r="H420" t="s">
        <v>988</v>
      </c>
      <c r="I420" t="s">
        <v>178</v>
      </c>
      <c r="J420" s="109">
        <v>18442739727</v>
      </c>
      <c r="K420" s="109">
        <v>11267410960</v>
      </c>
      <c r="L420" s="109">
        <v>10807327036.91</v>
      </c>
      <c r="M420" s="110">
        <v>18442739727</v>
      </c>
      <c r="N420" s="110" t="s">
        <v>1084</v>
      </c>
      <c r="O420" s="124" t="s">
        <v>7</v>
      </c>
      <c r="P420" s="2"/>
      <c r="Q420" s="2"/>
      <c r="R420" s="2"/>
      <c r="S420" s="2"/>
      <c r="T420" s="2"/>
      <c r="U420" s="2"/>
      <c r="V420" s="2"/>
      <c r="W420" s="2"/>
      <c r="X420" s="2"/>
      <c r="Y420" s="2"/>
      <c r="Z420" s="2"/>
    </row>
    <row r="421" spans="1:26" ht="16.5" customHeight="1">
      <c r="A421" s="2"/>
      <c r="B421" s="125" t="s">
        <v>175</v>
      </c>
      <c r="C421" t="s">
        <v>101</v>
      </c>
      <c r="E421" t="s">
        <v>182</v>
      </c>
      <c r="F421" t="s">
        <v>183</v>
      </c>
      <c r="G421" t="s">
        <v>991</v>
      </c>
      <c r="H421" t="s">
        <v>992</v>
      </c>
      <c r="I421" t="s">
        <v>178</v>
      </c>
      <c r="J421" s="109">
        <v>7990801639</v>
      </c>
      <c r="K421" s="109">
        <v>5769794473</v>
      </c>
      <c r="L421" s="109">
        <v>5751456876.0600004</v>
      </c>
      <c r="M421" s="110">
        <v>7990801639</v>
      </c>
      <c r="N421" s="110" t="s">
        <v>601</v>
      </c>
      <c r="O421" s="124" t="s">
        <v>7</v>
      </c>
      <c r="P421" s="2"/>
      <c r="Q421" s="2"/>
      <c r="R421" s="2"/>
      <c r="S421" s="2"/>
      <c r="T421" s="2"/>
      <c r="U421" s="2"/>
      <c r="V421" s="2"/>
      <c r="W421" s="2"/>
      <c r="X421" s="2"/>
      <c r="Y421" s="2"/>
      <c r="Z421" s="2"/>
    </row>
    <row r="422" spans="1:26" ht="16.5" customHeight="1">
      <c r="A422" s="2"/>
      <c r="B422" s="125" t="s">
        <v>175</v>
      </c>
      <c r="C422" t="s">
        <v>101</v>
      </c>
      <c r="E422" t="s">
        <v>182</v>
      </c>
      <c r="F422" t="s">
        <v>183</v>
      </c>
      <c r="G422" t="s">
        <v>993</v>
      </c>
      <c r="H422" t="s">
        <v>988</v>
      </c>
      <c r="I422" t="s">
        <v>178</v>
      </c>
      <c r="J422" s="109">
        <v>18442739727</v>
      </c>
      <c r="K422" s="109">
        <v>11290424659</v>
      </c>
      <c r="L422" s="109">
        <v>10808661036.129999</v>
      </c>
      <c r="M422" s="110">
        <v>18442739727</v>
      </c>
      <c r="N422" s="110" t="s">
        <v>1084</v>
      </c>
      <c r="O422" s="124" t="s">
        <v>7</v>
      </c>
      <c r="P422" s="2"/>
      <c r="Q422" s="2"/>
      <c r="R422" s="2"/>
      <c r="S422" s="2"/>
      <c r="T422" s="2"/>
      <c r="U422" s="2"/>
      <c r="V422" s="2"/>
      <c r="W422" s="2"/>
      <c r="X422" s="2"/>
      <c r="Y422" s="2"/>
      <c r="Z422" s="2"/>
    </row>
    <row r="423" spans="1:26" ht="16.5" customHeight="1">
      <c r="A423" s="2"/>
      <c r="B423" s="125" t="s">
        <v>175</v>
      </c>
      <c r="C423" t="s">
        <v>101</v>
      </c>
      <c r="E423" t="s">
        <v>182</v>
      </c>
      <c r="F423" t="s">
        <v>183</v>
      </c>
      <c r="G423" t="s">
        <v>994</v>
      </c>
      <c r="H423" t="s">
        <v>304</v>
      </c>
      <c r="I423" t="s">
        <v>178</v>
      </c>
      <c r="J423" s="109">
        <v>7033219181</v>
      </c>
      <c r="K423" s="109">
        <v>4658016749</v>
      </c>
      <c r="L423" s="109">
        <v>4636454070.6700001</v>
      </c>
      <c r="M423" s="110">
        <v>7033219181</v>
      </c>
      <c r="N423" s="110" t="s">
        <v>565</v>
      </c>
      <c r="O423" s="124" t="s">
        <v>7</v>
      </c>
      <c r="P423" s="2"/>
      <c r="Q423" s="2"/>
      <c r="R423" s="2"/>
      <c r="S423" s="2"/>
      <c r="T423" s="2"/>
      <c r="U423" s="2"/>
      <c r="V423" s="2"/>
      <c r="W423" s="2"/>
      <c r="X423" s="2"/>
      <c r="Y423" s="2"/>
      <c r="Z423" s="2"/>
    </row>
    <row r="424" spans="1:26" ht="16.5" customHeight="1">
      <c r="A424" s="2"/>
      <c r="B424" s="125" t="s">
        <v>175</v>
      </c>
      <c r="C424" t="s">
        <v>101</v>
      </c>
      <c r="E424" t="s">
        <v>182</v>
      </c>
      <c r="F424" t="s">
        <v>183</v>
      </c>
      <c r="G424" t="s">
        <v>995</v>
      </c>
      <c r="H424" t="s">
        <v>304</v>
      </c>
      <c r="I424" t="s">
        <v>178</v>
      </c>
      <c r="J424" s="109">
        <v>7033219181</v>
      </c>
      <c r="K424" s="109">
        <v>4658016749</v>
      </c>
      <c r="L424" s="109">
        <v>4636454070.6700001</v>
      </c>
      <c r="M424" s="110">
        <v>7033219181</v>
      </c>
      <c r="N424" s="110" t="s">
        <v>565</v>
      </c>
      <c r="O424" s="124" t="s">
        <v>7</v>
      </c>
      <c r="P424" s="2"/>
      <c r="Q424" s="2"/>
      <c r="R424" s="2"/>
      <c r="S424" s="2"/>
      <c r="T424" s="2"/>
      <c r="U424" s="2"/>
      <c r="V424" s="2"/>
      <c r="W424" s="2"/>
      <c r="X424" s="2"/>
      <c r="Y424" s="2"/>
      <c r="Z424" s="2"/>
    </row>
    <row r="425" spans="1:26" ht="16.5" customHeight="1">
      <c r="A425" s="2"/>
      <c r="B425" s="125" t="s">
        <v>175</v>
      </c>
      <c r="C425" t="s">
        <v>101</v>
      </c>
      <c r="E425" t="s">
        <v>182</v>
      </c>
      <c r="F425" t="s">
        <v>183</v>
      </c>
      <c r="G425" t="s">
        <v>996</v>
      </c>
      <c r="H425" t="s">
        <v>304</v>
      </c>
      <c r="I425" t="s">
        <v>178</v>
      </c>
      <c r="J425" s="109">
        <v>7033219181</v>
      </c>
      <c r="K425" s="109">
        <v>4658016749</v>
      </c>
      <c r="L425" s="109">
        <v>4636454070.6700001</v>
      </c>
      <c r="M425" s="110">
        <v>7033219181</v>
      </c>
      <c r="N425" s="110" t="s">
        <v>565</v>
      </c>
      <c r="O425" s="124" t="s">
        <v>67</v>
      </c>
      <c r="P425" s="2"/>
      <c r="Q425" s="2"/>
      <c r="R425" s="2"/>
      <c r="S425" s="2"/>
      <c r="T425" s="2"/>
      <c r="U425" s="2"/>
      <c r="V425" s="2"/>
      <c r="W425" s="2"/>
      <c r="X425" s="2"/>
      <c r="Y425" s="2"/>
      <c r="Z425" s="2"/>
    </row>
    <row r="426" spans="1:26" ht="16.5" customHeight="1">
      <c r="A426" s="2"/>
      <c r="B426" s="125" t="s">
        <v>175</v>
      </c>
      <c r="C426" t="s">
        <v>101</v>
      </c>
      <c r="E426" t="s">
        <v>182</v>
      </c>
      <c r="F426" t="s">
        <v>183</v>
      </c>
      <c r="G426" t="s">
        <v>997</v>
      </c>
      <c r="H426" t="s">
        <v>305</v>
      </c>
      <c r="I426" t="s">
        <v>178</v>
      </c>
      <c r="J426" s="109">
        <v>5203287673</v>
      </c>
      <c r="K426" s="109">
        <v>4213508001</v>
      </c>
      <c r="L426" s="109">
        <v>4207987996.4200001</v>
      </c>
      <c r="M426" s="110">
        <v>5203287673</v>
      </c>
      <c r="N426" s="110" t="s">
        <v>401</v>
      </c>
      <c r="O426" s="124" t="s">
        <v>7</v>
      </c>
      <c r="P426" s="2"/>
      <c r="Q426" s="2"/>
      <c r="R426" s="2"/>
      <c r="S426" s="2"/>
      <c r="T426" s="2"/>
      <c r="U426" s="2"/>
      <c r="V426" s="2"/>
      <c r="W426" s="2"/>
      <c r="X426" s="2"/>
      <c r="Y426" s="2"/>
      <c r="Z426" s="2"/>
    </row>
    <row r="427" spans="1:26" ht="16.5" customHeight="1">
      <c r="A427" s="2"/>
      <c r="B427" s="125" t="s">
        <v>175</v>
      </c>
      <c r="C427" t="s">
        <v>101</v>
      </c>
      <c r="E427" t="s">
        <v>182</v>
      </c>
      <c r="F427" t="s">
        <v>183</v>
      </c>
      <c r="G427" t="s">
        <v>998</v>
      </c>
      <c r="H427" t="s">
        <v>510</v>
      </c>
      <c r="I427" t="s">
        <v>178</v>
      </c>
      <c r="J427" s="109">
        <v>271506855</v>
      </c>
      <c r="K427" s="109">
        <v>199999999</v>
      </c>
      <c r="L427" s="109">
        <v>200000373.72999999</v>
      </c>
      <c r="M427" s="110">
        <v>271506855</v>
      </c>
      <c r="N427" s="110" t="s">
        <v>537</v>
      </c>
      <c r="O427" s="124" t="s">
        <v>7</v>
      </c>
      <c r="P427" s="2"/>
      <c r="Q427" s="2"/>
      <c r="R427" s="2"/>
      <c r="S427" s="2"/>
      <c r="T427" s="2"/>
      <c r="U427" s="2"/>
      <c r="V427" s="2"/>
      <c r="W427" s="2"/>
      <c r="X427" s="2"/>
      <c r="Y427" s="2"/>
      <c r="Z427" s="2"/>
    </row>
    <row r="428" spans="1:26" ht="16.5" customHeight="1">
      <c r="A428" s="2"/>
      <c r="B428" s="125" t="s">
        <v>175</v>
      </c>
      <c r="C428" t="s">
        <v>101</v>
      </c>
      <c r="E428" t="s">
        <v>182</v>
      </c>
      <c r="F428" t="s">
        <v>183</v>
      </c>
      <c r="G428" t="s">
        <v>999</v>
      </c>
      <c r="H428" t="s">
        <v>992</v>
      </c>
      <c r="I428" t="s">
        <v>178</v>
      </c>
      <c r="J428" s="109">
        <v>3707316992</v>
      </c>
      <c r="K428" s="109">
        <v>2599086573</v>
      </c>
      <c r="L428" s="109">
        <v>2593625550.1500001</v>
      </c>
      <c r="M428" s="110">
        <v>3707316992</v>
      </c>
      <c r="N428" s="110" t="s">
        <v>537</v>
      </c>
      <c r="O428" s="124" t="s">
        <v>7</v>
      </c>
      <c r="P428" s="2"/>
      <c r="Q428" s="2"/>
      <c r="R428" s="2"/>
      <c r="S428" s="2"/>
      <c r="T428" s="2"/>
      <c r="U428" s="2"/>
      <c r="V428" s="2"/>
      <c r="W428" s="2"/>
      <c r="X428" s="2"/>
      <c r="Y428" s="2"/>
      <c r="Z428" s="2"/>
    </row>
    <row r="429" spans="1:26" ht="16.5" customHeight="1">
      <c r="A429" s="2"/>
      <c r="B429" s="125" t="s">
        <v>181</v>
      </c>
      <c r="C429" t="s">
        <v>102</v>
      </c>
      <c r="E429" t="s">
        <v>182</v>
      </c>
      <c r="F429" t="s">
        <v>183</v>
      </c>
      <c r="G429" t="s">
        <v>1000</v>
      </c>
      <c r="H429" t="s">
        <v>306</v>
      </c>
      <c r="I429" t="s">
        <v>178</v>
      </c>
      <c r="J429" s="109">
        <v>192750000</v>
      </c>
      <c r="K429" s="109">
        <v>151074686</v>
      </c>
      <c r="L429" s="109">
        <v>150374417.34</v>
      </c>
      <c r="M429" s="110">
        <v>192750000</v>
      </c>
      <c r="N429" s="110" t="s">
        <v>601</v>
      </c>
      <c r="O429" s="124" t="s">
        <v>7</v>
      </c>
      <c r="P429" s="2"/>
      <c r="Q429" s="2"/>
      <c r="R429" s="2"/>
      <c r="S429" s="2"/>
      <c r="T429" s="2"/>
      <c r="U429" s="2"/>
      <c r="V429" s="2"/>
      <c r="W429" s="2"/>
      <c r="X429" s="2"/>
      <c r="Y429" s="2"/>
      <c r="Z429" s="2"/>
    </row>
    <row r="430" spans="1:26" ht="16.5" customHeight="1">
      <c r="A430" s="2"/>
      <c r="B430" s="125" t="s">
        <v>231</v>
      </c>
      <c r="C430" t="s">
        <v>102</v>
      </c>
      <c r="E430" t="s">
        <v>182</v>
      </c>
      <c r="F430" t="s">
        <v>183</v>
      </c>
      <c r="G430" t="s">
        <v>1001</v>
      </c>
      <c r="H430" t="s">
        <v>307</v>
      </c>
      <c r="I430" t="s">
        <v>178</v>
      </c>
      <c r="J430" s="109">
        <v>17082753438</v>
      </c>
      <c r="K430" s="109">
        <v>10000000000</v>
      </c>
      <c r="L430" s="109">
        <v>10055082758.690001</v>
      </c>
      <c r="M430" s="110">
        <v>17082753438</v>
      </c>
      <c r="N430" s="110" t="s">
        <v>646</v>
      </c>
      <c r="O430" s="124" t="s">
        <v>7</v>
      </c>
      <c r="P430" s="2"/>
      <c r="Q430" s="2"/>
      <c r="R430" s="2"/>
      <c r="S430" s="2"/>
      <c r="T430" s="2"/>
      <c r="U430" s="2"/>
      <c r="V430" s="2"/>
      <c r="W430" s="2"/>
      <c r="X430" s="2"/>
      <c r="Y430" s="2"/>
      <c r="Z430" s="2"/>
    </row>
    <row r="431" spans="1:26" ht="16.5" customHeight="1">
      <c r="A431" s="2"/>
      <c r="B431" s="125" t="s">
        <v>231</v>
      </c>
      <c r="C431" t="s">
        <v>102</v>
      </c>
      <c r="E431" t="s">
        <v>182</v>
      </c>
      <c r="F431" t="s">
        <v>183</v>
      </c>
      <c r="G431" t="s">
        <v>1002</v>
      </c>
      <c r="H431" t="s">
        <v>307</v>
      </c>
      <c r="I431" t="s">
        <v>178</v>
      </c>
      <c r="J431" s="109">
        <v>17082753438</v>
      </c>
      <c r="K431" s="109">
        <v>10000000000</v>
      </c>
      <c r="L431" s="109">
        <v>10055082758.690001</v>
      </c>
      <c r="M431" s="110">
        <v>17082753438</v>
      </c>
      <c r="N431" s="110" t="s">
        <v>646</v>
      </c>
      <c r="O431" s="124" t="s">
        <v>7</v>
      </c>
      <c r="P431" s="2"/>
      <c r="Q431" s="2"/>
      <c r="R431" s="2"/>
      <c r="S431" s="2"/>
      <c r="T431" s="2"/>
      <c r="U431" s="2"/>
      <c r="V431" s="2"/>
      <c r="W431" s="2"/>
      <c r="X431" s="2"/>
      <c r="Y431" s="2"/>
      <c r="Z431" s="2"/>
    </row>
    <row r="432" spans="1:26" ht="16.5" customHeight="1">
      <c r="A432" s="2"/>
      <c r="B432" s="125" t="s">
        <v>231</v>
      </c>
      <c r="C432" t="s">
        <v>102</v>
      </c>
      <c r="E432" t="s">
        <v>182</v>
      </c>
      <c r="F432" t="s">
        <v>183</v>
      </c>
      <c r="G432" t="s">
        <v>1003</v>
      </c>
      <c r="H432" t="s">
        <v>307</v>
      </c>
      <c r="I432" t="s">
        <v>178</v>
      </c>
      <c r="J432" s="109">
        <v>1708275330</v>
      </c>
      <c r="K432" s="109">
        <v>1001668495</v>
      </c>
      <c r="L432" s="109">
        <v>1005525022.85</v>
      </c>
      <c r="M432" s="110">
        <v>1708275330</v>
      </c>
      <c r="N432" s="110" t="s">
        <v>646</v>
      </c>
      <c r="O432" s="124" t="s">
        <v>7</v>
      </c>
      <c r="P432" s="2"/>
      <c r="Q432" s="2"/>
      <c r="R432" s="2"/>
      <c r="S432" s="2"/>
      <c r="T432" s="2"/>
      <c r="U432" s="2"/>
      <c r="V432" s="2"/>
      <c r="W432" s="2"/>
      <c r="X432" s="2"/>
      <c r="Y432" s="2"/>
      <c r="Z432" s="2"/>
    </row>
    <row r="433" spans="1:26" ht="16.5" customHeight="1">
      <c r="A433" s="2"/>
      <c r="B433" s="125" t="s">
        <v>231</v>
      </c>
      <c r="C433" t="s">
        <v>102</v>
      </c>
      <c r="E433" t="s">
        <v>182</v>
      </c>
      <c r="F433" t="s">
        <v>183</v>
      </c>
      <c r="G433" t="s">
        <v>1004</v>
      </c>
      <c r="H433" t="s">
        <v>307</v>
      </c>
      <c r="I433" t="s">
        <v>178</v>
      </c>
      <c r="J433" s="109">
        <v>1708275330</v>
      </c>
      <c r="K433" s="109">
        <v>1001668495</v>
      </c>
      <c r="L433" s="109">
        <v>1005525022.85</v>
      </c>
      <c r="M433" s="110">
        <v>1708275330</v>
      </c>
      <c r="N433" s="110" t="s">
        <v>646</v>
      </c>
      <c r="O433" s="124" t="s">
        <v>7</v>
      </c>
      <c r="P433" s="2"/>
      <c r="Q433" s="2"/>
      <c r="R433" s="2"/>
      <c r="S433" s="2"/>
      <c r="T433" s="2"/>
      <c r="U433" s="2"/>
      <c r="V433" s="2"/>
      <c r="W433" s="2"/>
      <c r="X433" s="2"/>
      <c r="Y433" s="2"/>
      <c r="Z433" s="2"/>
    </row>
    <row r="434" spans="1:26" ht="16.5" customHeight="1">
      <c r="A434" s="2"/>
      <c r="B434" s="125" t="s">
        <v>181</v>
      </c>
      <c r="C434" t="s">
        <v>102</v>
      </c>
      <c r="E434" t="s">
        <v>182</v>
      </c>
      <c r="F434" t="s">
        <v>183</v>
      </c>
      <c r="G434" t="s">
        <v>1005</v>
      </c>
      <c r="H434" t="s">
        <v>308</v>
      </c>
      <c r="I434" t="s">
        <v>178</v>
      </c>
      <c r="J434" s="109">
        <v>119052056</v>
      </c>
      <c r="K434" s="109">
        <v>100354074</v>
      </c>
      <c r="L434" s="109">
        <v>101008805.62</v>
      </c>
      <c r="M434" s="110">
        <v>119052056</v>
      </c>
      <c r="N434" s="110" t="s">
        <v>570</v>
      </c>
      <c r="O434" s="124" t="s">
        <v>7</v>
      </c>
      <c r="P434" s="2"/>
      <c r="Q434" s="2"/>
      <c r="R434" s="2"/>
      <c r="S434" s="2"/>
      <c r="T434" s="2"/>
      <c r="U434" s="2"/>
      <c r="V434" s="2"/>
      <c r="W434" s="2"/>
      <c r="X434" s="2"/>
      <c r="Y434" s="2"/>
      <c r="Z434" s="2"/>
    </row>
    <row r="435" spans="1:26" ht="16.5" customHeight="1">
      <c r="A435" s="2"/>
      <c r="B435" s="125" t="s">
        <v>231</v>
      </c>
      <c r="C435" t="s">
        <v>102</v>
      </c>
      <c r="E435" t="s">
        <v>182</v>
      </c>
      <c r="F435" t="s">
        <v>183</v>
      </c>
      <c r="G435" t="s">
        <v>1006</v>
      </c>
      <c r="H435" t="s">
        <v>307</v>
      </c>
      <c r="I435" t="s">
        <v>178</v>
      </c>
      <c r="J435" s="109">
        <v>8421797446</v>
      </c>
      <c r="K435" s="109">
        <v>5024595218</v>
      </c>
      <c r="L435" s="109">
        <v>4957407095.6400003</v>
      </c>
      <c r="M435" s="110">
        <v>8421797446</v>
      </c>
      <c r="N435" s="110" t="s">
        <v>646</v>
      </c>
      <c r="O435" s="124" t="s">
        <v>7</v>
      </c>
      <c r="P435" s="2"/>
      <c r="Q435" s="2"/>
      <c r="R435" s="2"/>
      <c r="S435" s="2"/>
      <c r="T435" s="2"/>
      <c r="U435" s="2"/>
      <c r="V435" s="2"/>
      <c r="W435" s="2"/>
      <c r="X435" s="2"/>
      <c r="Y435" s="2"/>
      <c r="Z435" s="2"/>
    </row>
    <row r="436" spans="1:26" ht="16.5" customHeight="1">
      <c r="A436" s="2"/>
      <c r="B436" s="125" t="s">
        <v>181</v>
      </c>
      <c r="C436" t="s">
        <v>102</v>
      </c>
      <c r="E436" t="s">
        <v>182</v>
      </c>
      <c r="F436" t="s">
        <v>183</v>
      </c>
      <c r="G436" t="s">
        <v>1007</v>
      </c>
      <c r="H436" t="s">
        <v>309</v>
      </c>
      <c r="I436" t="s">
        <v>178</v>
      </c>
      <c r="J436" s="109">
        <v>135383307</v>
      </c>
      <c r="K436" s="109">
        <v>109995415</v>
      </c>
      <c r="L436" s="109">
        <v>110837670.44</v>
      </c>
      <c r="M436" s="110">
        <v>135383307</v>
      </c>
      <c r="N436" s="110" t="s">
        <v>570</v>
      </c>
      <c r="O436" s="124" t="s">
        <v>7</v>
      </c>
      <c r="P436" s="2"/>
      <c r="Q436" s="2"/>
      <c r="R436" s="2"/>
      <c r="S436" s="2"/>
      <c r="T436" s="2"/>
      <c r="U436" s="2"/>
      <c r="V436" s="2"/>
      <c r="W436" s="2"/>
      <c r="X436" s="2"/>
      <c r="Y436" s="2"/>
      <c r="Z436" s="2"/>
    </row>
    <row r="437" spans="1:26" ht="16.5" customHeight="1">
      <c r="A437" s="2"/>
      <c r="B437" s="125" t="s">
        <v>181</v>
      </c>
      <c r="C437" t="s">
        <v>103</v>
      </c>
      <c r="D437" s="126" t="s">
        <v>89</v>
      </c>
      <c r="E437" t="s">
        <v>182</v>
      </c>
      <c r="F437" t="s">
        <v>183</v>
      </c>
      <c r="G437" t="s">
        <v>1008</v>
      </c>
      <c r="H437" t="s">
        <v>312</v>
      </c>
      <c r="I437" t="s">
        <v>178</v>
      </c>
      <c r="J437" s="109">
        <v>1405221918</v>
      </c>
      <c r="K437" s="109">
        <v>1000000001</v>
      </c>
      <c r="L437" s="109">
        <v>1030351901.3099999</v>
      </c>
      <c r="M437" s="110">
        <v>1405221918</v>
      </c>
      <c r="N437" s="110" t="s">
        <v>677</v>
      </c>
      <c r="O437" s="124" t="s">
        <v>7</v>
      </c>
      <c r="P437" s="2"/>
      <c r="Q437" s="2"/>
      <c r="R437" s="2"/>
      <c r="S437" s="2"/>
      <c r="T437" s="2"/>
      <c r="U437" s="2"/>
      <c r="V437" s="2"/>
      <c r="W437" s="2"/>
      <c r="X437" s="2"/>
      <c r="Y437" s="2"/>
      <c r="Z437" s="2"/>
    </row>
    <row r="438" spans="1:26" ht="16.5" customHeight="1">
      <c r="A438" s="2"/>
      <c r="B438" s="125" t="s">
        <v>181</v>
      </c>
      <c r="C438" t="s">
        <v>103</v>
      </c>
      <c r="D438" s="126" t="s">
        <v>89</v>
      </c>
      <c r="E438" t="s">
        <v>182</v>
      </c>
      <c r="F438" t="s">
        <v>183</v>
      </c>
      <c r="G438" t="s">
        <v>1009</v>
      </c>
      <c r="H438" t="s">
        <v>312</v>
      </c>
      <c r="I438" t="s">
        <v>178</v>
      </c>
      <c r="J438" s="109">
        <v>1405221918</v>
      </c>
      <c r="K438" s="109">
        <v>1000000001</v>
      </c>
      <c r="L438" s="109">
        <v>1030351901.3099999</v>
      </c>
      <c r="M438" s="110">
        <v>1405221918</v>
      </c>
      <c r="N438" s="110" t="s">
        <v>677</v>
      </c>
      <c r="O438" s="124" t="s">
        <v>7</v>
      </c>
      <c r="P438" s="2"/>
      <c r="Q438" s="2"/>
      <c r="R438" s="2"/>
      <c r="S438" s="2"/>
      <c r="T438" s="2"/>
      <c r="U438" s="2"/>
      <c r="V438" s="2"/>
      <c r="W438" s="2"/>
      <c r="X438" s="2"/>
      <c r="Y438" s="2"/>
      <c r="Z438" s="2"/>
    </row>
    <row r="439" spans="1:26" ht="16.5" customHeight="1">
      <c r="A439" s="2"/>
      <c r="B439" s="125" t="s">
        <v>181</v>
      </c>
      <c r="C439" t="s">
        <v>103</v>
      </c>
      <c r="D439" s="126" t="s">
        <v>89</v>
      </c>
      <c r="E439" t="s">
        <v>182</v>
      </c>
      <c r="F439" t="s">
        <v>183</v>
      </c>
      <c r="G439" t="s">
        <v>1010</v>
      </c>
      <c r="H439" t="s">
        <v>312</v>
      </c>
      <c r="I439" t="s">
        <v>178</v>
      </c>
      <c r="J439" s="109">
        <v>1405221918</v>
      </c>
      <c r="K439" s="109">
        <v>1000000001</v>
      </c>
      <c r="L439" s="109">
        <v>1030351901.3099999</v>
      </c>
      <c r="M439" s="110">
        <v>1405221918</v>
      </c>
      <c r="N439" s="110" t="s">
        <v>677</v>
      </c>
      <c r="O439" s="124" t="s">
        <v>7</v>
      </c>
      <c r="P439" s="2"/>
      <c r="Q439" s="2"/>
      <c r="R439" s="2"/>
      <c r="S439" s="2"/>
      <c r="T439" s="2"/>
      <c r="U439" s="2"/>
      <c r="V439" s="2"/>
      <c r="W439" s="2"/>
      <c r="X439" s="2"/>
      <c r="Y439" s="2"/>
      <c r="Z439" s="2"/>
    </row>
    <row r="440" spans="1:26" ht="16.5" customHeight="1">
      <c r="A440" s="2"/>
      <c r="B440" s="125" t="s">
        <v>181</v>
      </c>
      <c r="C440" t="s">
        <v>103</v>
      </c>
      <c r="D440" s="126" t="s">
        <v>89</v>
      </c>
      <c r="E440" t="s">
        <v>182</v>
      </c>
      <c r="F440" t="s">
        <v>183</v>
      </c>
      <c r="G440" t="s">
        <v>1011</v>
      </c>
      <c r="H440" t="s">
        <v>312</v>
      </c>
      <c r="I440" t="s">
        <v>178</v>
      </c>
      <c r="J440" s="109">
        <v>1405221918</v>
      </c>
      <c r="K440" s="109">
        <v>1000000001</v>
      </c>
      <c r="L440" s="109">
        <v>1030351901.3099999</v>
      </c>
      <c r="M440" s="110">
        <v>1405221918</v>
      </c>
      <c r="N440" s="110" t="s">
        <v>677</v>
      </c>
      <c r="O440" s="124" t="s">
        <v>7</v>
      </c>
      <c r="P440" s="2"/>
      <c r="Q440" s="2"/>
      <c r="R440" s="2"/>
      <c r="S440" s="2"/>
      <c r="T440" s="2"/>
      <c r="U440" s="2"/>
      <c r="V440" s="2"/>
      <c r="W440" s="2"/>
      <c r="X440" s="2"/>
      <c r="Y440" s="2"/>
      <c r="Z440" s="2"/>
    </row>
    <row r="441" spans="1:26" ht="16.5" customHeight="1">
      <c r="A441" s="2"/>
      <c r="B441" s="125" t="s">
        <v>181</v>
      </c>
      <c r="C441" t="s">
        <v>103</v>
      </c>
      <c r="D441" s="126" t="s">
        <v>89</v>
      </c>
      <c r="E441" t="s">
        <v>182</v>
      </c>
      <c r="F441" t="s">
        <v>183</v>
      </c>
      <c r="G441" t="s">
        <v>1012</v>
      </c>
      <c r="H441" t="s">
        <v>312</v>
      </c>
      <c r="I441" t="s">
        <v>178</v>
      </c>
      <c r="J441" s="109">
        <v>1405221918</v>
      </c>
      <c r="K441" s="109">
        <v>1000000001</v>
      </c>
      <c r="L441" s="109">
        <v>1030351901.3099999</v>
      </c>
      <c r="M441" s="110">
        <v>1405221918</v>
      </c>
      <c r="N441" s="110" t="s">
        <v>677</v>
      </c>
      <c r="O441" s="124" t="s">
        <v>7</v>
      </c>
      <c r="P441" s="2"/>
      <c r="Q441" s="2"/>
      <c r="R441" s="2"/>
      <c r="S441" s="2"/>
      <c r="T441" s="2"/>
      <c r="U441" s="2"/>
      <c r="V441" s="2"/>
      <c r="W441" s="2"/>
      <c r="X441" s="2"/>
      <c r="Y441" s="2"/>
      <c r="Z441" s="2"/>
    </row>
    <row r="442" spans="1:26" ht="16.5" customHeight="1">
      <c r="A442" s="2"/>
      <c r="B442" s="125" t="s">
        <v>181</v>
      </c>
      <c r="C442" t="s">
        <v>103</v>
      </c>
      <c r="D442" s="126" t="s">
        <v>89</v>
      </c>
      <c r="E442" t="s">
        <v>182</v>
      </c>
      <c r="F442" t="s">
        <v>183</v>
      </c>
      <c r="G442" t="s">
        <v>1013</v>
      </c>
      <c r="H442" t="s">
        <v>313</v>
      </c>
      <c r="I442" t="s">
        <v>178</v>
      </c>
      <c r="J442" s="109">
        <v>1527500000</v>
      </c>
      <c r="K442" s="109">
        <v>1000563512</v>
      </c>
      <c r="L442" s="109">
        <v>1035960065.9400001</v>
      </c>
      <c r="M442" s="110">
        <v>1527500000</v>
      </c>
      <c r="N442" s="110" t="s">
        <v>678</v>
      </c>
      <c r="O442" s="124" t="s">
        <v>7</v>
      </c>
      <c r="P442" s="2"/>
      <c r="Q442" s="2"/>
      <c r="R442" s="2"/>
      <c r="S442" s="2"/>
      <c r="T442" s="2"/>
      <c r="U442" s="2"/>
      <c r="V442" s="2"/>
      <c r="W442" s="2"/>
      <c r="X442" s="2"/>
      <c r="Y442" s="2"/>
      <c r="Z442" s="2"/>
    </row>
    <row r="443" spans="1:26" ht="16.5" customHeight="1">
      <c r="A443" s="2"/>
      <c r="B443" s="125" t="s">
        <v>181</v>
      </c>
      <c r="C443" t="s">
        <v>103</v>
      </c>
      <c r="D443" s="126" t="s">
        <v>89</v>
      </c>
      <c r="E443" t="s">
        <v>182</v>
      </c>
      <c r="F443" t="s">
        <v>183</v>
      </c>
      <c r="G443" t="s">
        <v>1014</v>
      </c>
      <c r="H443" t="s">
        <v>313</v>
      </c>
      <c r="I443" t="s">
        <v>178</v>
      </c>
      <c r="J443" s="109">
        <v>1527500000</v>
      </c>
      <c r="K443" s="109">
        <v>1000563512</v>
      </c>
      <c r="L443" s="109">
        <v>1035960065.9400001</v>
      </c>
      <c r="M443" s="110">
        <v>1527500000</v>
      </c>
      <c r="N443" s="110" t="s">
        <v>678</v>
      </c>
      <c r="O443" s="124" t="s">
        <v>7</v>
      </c>
      <c r="P443" s="2"/>
      <c r="Q443" s="2"/>
      <c r="R443" s="2"/>
      <c r="S443" s="2"/>
      <c r="T443" s="2"/>
      <c r="U443" s="2"/>
      <c r="V443" s="2"/>
      <c r="W443" s="2"/>
      <c r="X443" s="2"/>
      <c r="Y443" s="2"/>
      <c r="Z443" s="2"/>
    </row>
    <row r="444" spans="1:26" ht="16.5" customHeight="1">
      <c r="A444" s="2"/>
      <c r="B444" s="125" t="s">
        <v>181</v>
      </c>
      <c r="C444" t="s">
        <v>103</v>
      </c>
      <c r="D444" s="126" t="s">
        <v>89</v>
      </c>
      <c r="E444" t="s">
        <v>182</v>
      </c>
      <c r="F444" t="s">
        <v>183</v>
      </c>
      <c r="G444" t="s">
        <v>1015</v>
      </c>
      <c r="H444" t="s">
        <v>313</v>
      </c>
      <c r="I444" t="s">
        <v>178</v>
      </c>
      <c r="J444" s="109">
        <v>1527500000</v>
      </c>
      <c r="K444" s="109">
        <v>1000563512</v>
      </c>
      <c r="L444" s="109">
        <v>1035960065.9400001</v>
      </c>
      <c r="M444" s="110">
        <v>1527500000</v>
      </c>
      <c r="N444" s="110" t="s">
        <v>678</v>
      </c>
      <c r="O444" s="124" t="s">
        <v>7</v>
      </c>
      <c r="P444" s="2"/>
      <c r="Q444" s="2"/>
      <c r="R444" s="2"/>
      <c r="S444" s="2"/>
      <c r="T444" s="2"/>
      <c r="U444" s="2"/>
      <c r="V444" s="2"/>
      <c r="W444" s="2"/>
      <c r="X444" s="2"/>
      <c r="Y444" s="2"/>
      <c r="Z444" s="2"/>
    </row>
    <row r="445" spans="1:26" ht="16.5" customHeight="1">
      <c r="A445" s="2"/>
      <c r="B445" s="125" t="s">
        <v>181</v>
      </c>
      <c r="C445" t="s">
        <v>103</v>
      </c>
      <c r="D445" s="126" t="s">
        <v>89</v>
      </c>
      <c r="E445" t="s">
        <v>182</v>
      </c>
      <c r="F445" t="s">
        <v>183</v>
      </c>
      <c r="G445" t="s">
        <v>1016</v>
      </c>
      <c r="H445" t="s">
        <v>313</v>
      </c>
      <c r="I445" t="s">
        <v>178</v>
      </c>
      <c r="J445" s="109">
        <v>1527500000</v>
      </c>
      <c r="K445" s="109">
        <v>1000563512</v>
      </c>
      <c r="L445" s="109">
        <v>1035960065.9400001</v>
      </c>
      <c r="M445" s="110">
        <v>1527500000</v>
      </c>
      <c r="N445" s="110" t="s">
        <v>678</v>
      </c>
      <c r="O445" s="124" t="s">
        <v>7</v>
      </c>
      <c r="P445" s="2"/>
      <c r="Q445" s="2"/>
      <c r="R445" s="2"/>
      <c r="S445" s="2"/>
      <c r="T445" s="2"/>
      <c r="U445" s="2"/>
      <c r="V445" s="2"/>
      <c r="W445" s="2"/>
      <c r="X445" s="2"/>
      <c r="Y445" s="2"/>
      <c r="Z445" s="2"/>
    </row>
    <row r="446" spans="1:26" ht="16.5" customHeight="1">
      <c r="A446" s="2"/>
      <c r="B446" s="125" t="s">
        <v>181</v>
      </c>
      <c r="C446" t="s">
        <v>103</v>
      </c>
      <c r="D446" s="126" t="s">
        <v>89</v>
      </c>
      <c r="E446" t="s">
        <v>182</v>
      </c>
      <c r="F446" t="s">
        <v>183</v>
      </c>
      <c r="G446" t="s">
        <v>1017</v>
      </c>
      <c r="H446" t="s">
        <v>313</v>
      </c>
      <c r="I446" t="s">
        <v>178</v>
      </c>
      <c r="J446" s="109">
        <v>1527500000</v>
      </c>
      <c r="K446" s="109">
        <v>1000563512</v>
      </c>
      <c r="L446" s="109">
        <v>1035960065.9400001</v>
      </c>
      <c r="M446" s="110">
        <v>1527500000</v>
      </c>
      <c r="N446" s="110" t="s">
        <v>678</v>
      </c>
      <c r="O446" s="124" t="s">
        <v>7</v>
      </c>
      <c r="P446" s="2"/>
      <c r="Q446" s="2"/>
      <c r="R446" s="2"/>
      <c r="S446" s="2"/>
      <c r="T446" s="2"/>
      <c r="U446" s="2"/>
      <c r="V446" s="2"/>
      <c r="W446" s="2"/>
      <c r="X446" s="2"/>
      <c r="Y446" s="2"/>
      <c r="Z446" s="2"/>
    </row>
    <row r="447" spans="1:26" ht="16.5" customHeight="1">
      <c r="A447" s="2"/>
      <c r="B447" s="125" t="s">
        <v>181</v>
      </c>
      <c r="C447" t="s">
        <v>103</v>
      </c>
      <c r="D447" s="126" t="s">
        <v>89</v>
      </c>
      <c r="E447" t="s">
        <v>182</v>
      </c>
      <c r="F447" t="s">
        <v>183</v>
      </c>
      <c r="G447" t="s">
        <v>1018</v>
      </c>
      <c r="H447" t="s">
        <v>313</v>
      </c>
      <c r="I447" t="s">
        <v>178</v>
      </c>
      <c r="J447" s="109">
        <v>1527500000</v>
      </c>
      <c r="K447" s="109">
        <v>1000563512</v>
      </c>
      <c r="L447" s="109">
        <v>1035960065.9400001</v>
      </c>
      <c r="M447" s="110">
        <v>1527500000</v>
      </c>
      <c r="N447" s="110" t="s">
        <v>678</v>
      </c>
      <c r="O447" s="124" t="s">
        <v>7</v>
      </c>
      <c r="P447" s="2"/>
      <c r="Q447" s="2"/>
      <c r="R447" s="2"/>
      <c r="S447" s="2"/>
      <c r="T447" s="2"/>
      <c r="U447" s="2"/>
      <c r="V447" s="2"/>
      <c r="W447" s="2"/>
      <c r="X447" s="2"/>
      <c r="Y447" s="2"/>
      <c r="Z447" s="2"/>
    </row>
    <row r="448" spans="1:26" ht="16.5" customHeight="1">
      <c r="A448" s="2"/>
      <c r="B448" s="125" t="s">
        <v>181</v>
      </c>
      <c r="C448" t="s">
        <v>103</v>
      </c>
      <c r="D448" s="126" t="s">
        <v>89</v>
      </c>
      <c r="E448" t="s">
        <v>182</v>
      </c>
      <c r="F448" t="s">
        <v>183</v>
      </c>
      <c r="G448" t="s">
        <v>1019</v>
      </c>
      <c r="H448" t="s">
        <v>314</v>
      </c>
      <c r="I448" t="s">
        <v>178</v>
      </c>
      <c r="J448" s="109">
        <v>88436848</v>
      </c>
      <c r="K448" s="109">
        <v>70032007</v>
      </c>
      <c r="L448" s="109">
        <v>70577973.25</v>
      </c>
      <c r="M448" s="110">
        <v>88436848</v>
      </c>
      <c r="N448" s="110" t="s">
        <v>601</v>
      </c>
      <c r="O448" s="124" t="s">
        <v>7</v>
      </c>
      <c r="P448" s="2"/>
      <c r="Q448" s="2"/>
      <c r="R448" s="2"/>
      <c r="S448" s="2"/>
      <c r="T448" s="2"/>
      <c r="U448" s="2"/>
      <c r="V448" s="2"/>
      <c r="W448" s="2"/>
      <c r="X448" s="2"/>
      <c r="Y448" s="2"/>
      <c r="Z448" s="2"/>
    </row>
    <row r="449" spans="1:26" ht="16.5" customHeight="1">
      <c r="A449" s="2"/>
      <c r="B449" s="125" t="s">
        <v>181</v>
      </c>
      <c r="C449" t="s">
        <v>103</v>
      </c>
      <c r="D449" s="126" t="s">
        <v>89</v>
      </c>
      <c r="E449" t="s">
        <v>182</v>
      </c>
      <c r="F449" t="s">
        <v>183</v>
      </c>
      <c r="G449" t="s">
        <v>1020</v>
      </c>
      <c r="H449" t="s">
        <v>318</v>
      </c>
      <c r="I449" t="s">
        <v>178</v>
      </c>
      <c r="J449" s="109">
        <v>185725685</v>
      </c>
      <c r="K449" s="109">
        <v>150299228</v>
      </c>
      <c r="L449" s="109">
        <v>152765519.83000001</v>
      </c>
      <c r="M449" s="110">
        <v>185725685</v>
      </c>
      <c r="N449" s="110" t="s">
        <v>601</v>
      </c>
      <c r="O449" s="124" t="s">
        <v>7</v>
      </c>
      <c r="P449" s="2"/>
      <c r="Q449" s="2"/>
      <c r="R449" s="2"/>
      <c r="S449" s="2"/>
      <c r="T449" s="2"/>
      <c r="U449" s="2"/>
      <c r="V449" s="2"/>
      <c r="W449" s="2"/>
      <c r="X449" s="2"/>
      <c r="Y449" s="2"/>
      <c r="Z449" s="2"/>
    </row>
    <row r="450" spans="1:26" ht="16.5" customHeight="1">
      <c r="A450" s="2"/>
      <c r="B450" s="125" t="s">
        <v>181</v>
      </c>
      <c r="C450" t="s">
        <v>103</v>
      </c>
      <c r="D450" s="126" t="s">
        <v>89</v>
      </c>
      <c r="E450" t="s">
        <v>182</v>
      </c>
      <c r="F450" t="s">
        <v>183</v>
      </c>
      <c r="G450" t="s">
        <v>1021</v>
      </c>
      <c r="H450" t="s">
        <v>319</v>
      </c>
      <c r="I450" t="s">
        <v>178</v>
      </c>
      <c r="J450" s="109">
        <v>114576165</v>
      </c>
      <c r="K450" s="109">
        <v>97292128</v>
      </c>
      <c r="L450" s="109">
        <v>99835436.359999999</v>
      </c>
      <c r="M450" s="110">
        <v>114576165</v>
      </c>
      <c r="N450" s="110" t="s">
        <v>537</v>
      </c>
      <c r="O450" s="124" t="s">
        <v>7</v>
      </c>
      <c r="P450" s="2"/>
      <c r="Q450" s="2"/>
      <c r="R450" s="2"/>
      <c r="S450" s="2"/>
      <c r="T450" s="2"/>
      <c r="U450" s="2"/>
      <c r="V450" s="2"/>
      <c r="W450" s="2"/>
      <c r="X450" s="2"/>
      <c r="Y450" s="2"/>
      <c r="Z450" s="2"/>
    </row>
    <row r="451" spans="1:26" ht="16.5" customHeight="1">
      <c r="A451" s="2"/>
      <c r="B451" s="125" t="s">
        <v>181</v>
      </c>
      <c r="C451" t="s">
        <v>103</v>
      </c>
      <c r="D451" s="126" t="s">
        <v>89</v>
      </c>
      <c r="E451" t="s">
        <v>182</v>
      </c>
      <c r="F451" t="s">
        <v>183</v>
      </c>
      <c r="G451" t="s">
        <v>1022</v>
      </c>
      <c r="H451" t="s">
        <v>312</v>
      </c>
      <c r="I451" t="s">
        <v>178</v>
      </c>
      <c r="J451" s="109">
        <v>355060273</v>
      </c>
      <c r="K451" s="109">
        <v>303456098</v>
      </c>
      <c r="L451" s="109">
        <v>303325736.82999998</v>
      </c>
      <c r="M451" s="110">
        <v>355060273</v>
      </c>
      <c r="N451" s="110" t="s">
        <v>608</v>
      </c>
      <c r="O451" s="124" t="s">
        <v>7</v>
      </c>
      <c r="P451" s="2"/>
      <c r="Q451" s="2"/>
      <c r="R451" s="2"/>
      <c r="S451" s="2"/>
      <c r="T451" s="2"/>
      <c r="U451" s="2"/>
      <c r="V451" s="2"/>
      <c r="W451" s="2"/>
      <c r="X451" s="2"/>
      <c r="Y451" s="2"/>
      <c r="Z451" s="2"/>
    </row>
    <row r="452" spans="1:26" ht="16.5" customHeight="1">
      <c r="A452" s="2"/>
      <c r="B452" s="125" t="s">
        <v>181</v>
      </c>
      <c r="C452" t="s">
        <v>103</v>
      </c>
      <c r="D452" s="126" t="s">
        <v>89</v>
      </c>
      <c r="E452" t="s">
        <v>182</v>
      </c>
      <c r="F452" t="s">
        <v>183</v>
      </c>
      <c r="G452" t="s">
        <v>1023</v>
      </c>
      <c r="H452" t="s">
        <v>320</v>
      </c>
      <c r="I452" t="s">
        <v>178</v>
      </c>
      <c r="J452" s="109">
        <v>117002340</v>
      </c>
      <c r="K452" s="109">
        <v>100210540</v>
      </c>
      <c r="L452" s="109">
        <v>113779422.05</v>
      </c>
      <c r="M452" s="110">
        <v>117002340</v>
      </c>
      <c r="N452" s="110" t="s">
        <v>655</v>
      </c>
      <c r="O452" s="124" t="s">
        <v>7</v>
      </c>
      <c r="P452" s="2"/>
      <c r="Q452" s="2"/>
      <c r="R452" s="2"/>
      <c r="S452" s="2"/>
      <c r="T452" s="2"/>
      <c r="U452" s="2"/>
      <c r="V452" s="2"/>
      <c r="W452" s="2"/>
      <c r="X452" s="2"/>
      <c r="Y452" s="2"/>
      <c r="Z452" s="2"/>
    </row>
    <row r="453" spans="1:26" ht="16.5" customHeight="1">
      <c r="A453" s="2"/>
      <c r="B453" s="125" t="s">
        <v>181</v>
      </c>
      <c r="C453" t="s">
        <v>103</v>
      </c>
      <c r="D453" s="126" t="s">
        <v>89</v>
      </c>
      <c r="E453" t="s">
        <v>182</v>
      </c>
      <c r="F453" t="s">
        <v>183</v>
      </c>
      <c r="G453" t="s">
        <v>1024</v>
      </c>
      <c r="H453" t="s">
        <v>321</v>
      </c>
      <c r="I453" t="s">
        <v>178</v>
      </c>
      <c r="J453" s="109">
        <v>206406027</v>
      </c>
      <c r="K453" s="109">
        <v>173809120</v>
      </c>
      <c r="L453" s="109">
        <v>176432940.69</v>
      </c>
      <c r="M453" s="110">
        <v>206406027</v>
      </c>
      <c r="N453" s="110" t="s">
        <v>570</v>
      </c>
      <c r="O453" s="124" t="s">
        <v>7</v>
      </c>
      <c r="P453" s="2"/>
      <c r="Q453" s="2"/>
      <c r="R453" s="2"/>
      <c r="S453" s="2"/>
      <c r="T453" s="2"/>
      <c r="U453" s="2"/>
      <c r="V453" s="2"/>
      <c r="W453" s="2"/>
      <c r="X453" s="2"/>
      <c r="Y453" s="2"/>
      <c r="Z453" s="2"/>
    </row>
    <row r="454" spans="1:26" ht="16.5" customHeight="1">
      <c r="A454" s="2"/>
      <c r="B454" s="125" t="s">
        <v>181</v>
      </c>
      <c r="C454" t="s">
        <v>103</v>
      </c>
      <c r="D454" s="126" t="s">
        <v>89</v>
      </c>
      <c r="E454" t="s">
        <v>182</v>
      </c>
      <c r="F454" t="s">
        <v>183</v>
      </c>
      <c r="G454" t="s">
        <v>1025</v>
      </c>
      <c r="H454" t="s">
        <v>322</v>
      </c>
      <c r="I454" t="s">
        <v>178</v>
      </c>
      <c r="J454" s="109">
        <v>121057534</v>
      </c>
      <c r="K454" s="109">
        <v>98483079</v>
      </c>
      <c r="L454" s="109">
        <v>98512435.489999995</v>
      </c>
      <c r="M454" s="110">
        <v>121057534</v>
      </c>
      <c r="N454" s="110" t="s">
        <v>655</v>
      </c>
      <c r="O454" s="124" t="s">
        <v>7</v>
      </c>
      <c r="P454" s="2"/>
      <c r="Q454" s="2"/>
      <c r="R454" s="2"/>
      <c r="S454" s="2"/>
      <c r="T454" s="2"/>
      <c r="U454" s="2"/>
      <c r="V454" s="2"/>
      <c r="W454" s="2"/>
      <c r="X454" s="2"/>
      <c r="Y454" s="2"/>
      <c r="Z454" s="2"/>
    </row>
    <row r="455" spans="1:26" ht="16.5" customHeight="1">
      <c r="A455" s="2"/>
      <c r="B455" s="125" t="s">
        <v>181</v>
      </c>
      <c r="C455" t="s">
        <v>103</v>
      </c>
      <c r="D455" s="126" t="s">
        <v>89</v>
      </c>
      <c r="E455" t="s">
        <v>182</v>
      </c>
      <c r="F455" t="s">
        <v>183</v>
      </c>
      <c r="G455" t="s">
        <v>1026</v>
      </c>
      <c r="H455" t="s">
        <v>1027</v>
      </c>
      <c r="I455" t="s">
        <v>178</v>
      </c>
      <c r="J455" s="109">
        <v>372770874</v>
      </c>
      <c r="K455" s="109">
        <v>341593159</v>
      </c>
      <c r="L455" s="109">
        <v>344400473.48000002</v>
      </c>
      <c r="M455" s="110">
        <v>372770874</v>
      </c>
      <c r="N455" s="110" t="s">
        <v>1085</v>
      </c>
      <c r="O455" s="124" t="s">
        <v>7</v>
      </c>
      <c r="P455" s="2"/>
      <c r="Q455" s="2"/>
      <c r="R455" s="2"/>
      <c r="S455" s="2"/>
      <c r="T455" s="2"/>
      <c r="U455" s="2"/>
      <c r="V455" s="2"/>
      <c r="W455" s="2"/>
      <c r="X455" s="2"/>
      <c r="Y455" s="2"/>
      <c r="Z455" s="2"/>
    </row>
    <row r="456" spans="1:26" ht="16.5" customHeight="1">
      <c r="A456" s="2"/>
      <c r="B456" s="125" t="s">
        <v>293</v>
      </c>
      <c r="C456" t="s">
        <v>104</v>
      </c>
      <c r="E456" t="s">
        <v>182</v>
      </c>
      <c r="F456" t="s">
        <v>183</v>
      </c>
      <c r="G456" t="s">
        <v>1028</v>
      </c>
      <c r="H456" t="s">
        <v>323</v>
      </c>
      <c r="I456" t="s">
        <v>178</v>
      </c>
      <c r="J456" s="109">
        <v>15980000000</v>
      </c>
      <c r="K456" s="109">
        <v>10000000000</v>
      </c>
      <c r="L456" s="109">
        <v>10579102474.66</v>
      </c>
      <c r="M456" s="110">
        <v>15980000000</v>
      </c>
      <c r="N456" s="110" t="s">
        <v>688</v>
      </c>
      <c r="O456" s="124" t="s">
        <v>7</v>
      </c>
      <c r="P456" s="2"/>
      <c r="Q456" s="2"/>
      <c r="R456" s="2"/>
      <c r="S456" s="2"/>
      <c r="T456" s="2"/>
      <c r="U456" s="2"/>
      <c r="V456" s="2"/>
      <c r="W456" s="2"/>
      <c r="X456" s="2"/>
      <c r="Y456" s="2"/>
      <c r="Z456" s="2"/>
    </row>
    <row r="457" spans="1:26" ht="16.5" customHeight="1">
      <c r="A457" s="2"/>
      <c r="B457" s="125" t="s">
        <v>293</v>
      </c>
      <c r="C457" t="s">
        <v>104</v>
      </c>
      <c r="E457" t="s">
        <v>182</v>
      </c>
      <c r="F457" t="s">
        <v>183</v>
      </c>
      <c r="G457" t="s">
        <v>1029</v>
      </c>
      <c r="H457" t="s">
        <v>198</v>
      </c>
      <c r="I457" t="s">
        <v>178</v>
      </c>
      <c r="J457" s="109">
        <v>17176000000</v>
      </c>
      <c r="K457" s="109">
        <v>10000000000</v>
      </c>
      <c r="L457" s="109">
        <v>10577656269.200001</v>
      </c>
      <c r="M457" s="110">
        <v>17176000000</v>
      </c>
      <c r="N457" s="110" t="s">
        <v>688</v>
      </c>
      <c r="O457" s="124" t="s">
        <v>7</v>
      </c>
      <c r="P457" s="2"/>
      <c r="Q457" s="2"/>
      <c r="R457" s="2"/>
      <c r="S457" s="2"/>
      <c r="T457" s="2"/>
      <c r="U457" s="2"/>
      <c r="V457" s="2"/>
      <c r="W457" s="2"/>
      <c r="X457" s="2"/>
      <c r="Y457" s="2"/>
      <c r="Z457" s="2"/>
    </row>
    <row r="458" spans="1:26" ht="16.5" customHeight="1">
      <c r="A458" s="2"/>
      <c r="B458" s="125" t="s">
        <v>293</v>
      </c>
      <c r="C458" t="s">
        <v>104</v>
      </c>
      <c r="E458" t="s">
        <v>182</v>
      </c>
      <c r="F458" t="s">
        <v>183</v>
      </c>
      <c r="G458" t="s">
        <v>1030</v>
      </c>
      <c r="H458" t="s">
        <v>324</v>
      </c>
      <c r="I458" t="s">
        <v>178</v>
      </c>
      <c r="J458" s="109">
        <v>27558000000</v>
      </c>
      <c r="K458" s="109">
        <v>15000000001</v>
      </c>
      <c r="L458" s="109">
        <v>15862563982.75</v>
      </c>
      <c r="M458" s="110">
        <v>27558000000</v>
      </c>
      <c r="N458" s="110" t="s">
        <v>688</v>
      </c>
      <c r="O458" s="124" t="s">
        <v>7</v>
      </c>
      <c r="P458" s="2"/>
      <c r="Q458" s="2"/>
      <c r="R458" s="2"/>
      <c r="S458" s="2"/>
      <c r="T458" s="2"/>
      <c r="U458" s="2"/>
      <c r="V458" s="2"/>
      <c r="W458" s="2"/>
      <c r="X458" s="2"/>
      <c r="Y458" s="2"/>
      <c r="Z458" s="2"/>
    </row>
    <row r="459" spans="1:26" ht="16.5" customHeight="1">
      <c r="A459" s="2"/>
      <c r="B459" s="125" t="s">
        <v>181</v>
      </c>
      <c r="C459" t="s">
        <v>104</v>
      </c>
      <c r="E459" t="s">
        <v>182</v>
      </c>
      <c r="F459" t="s">
        <v>183</v>
      </c>
      <c r="G459" t="s">
        <v>1031</v>
      </c>
      <c r="H459" t="s">
        <v>312</v>
      </c>
      <c r="I459" t="s">
        <v>178</v>
      </c>
      <c r="J459" s="109">
        <v>133076712</v>
      </c>
      <c r="K459" s="109">
        <v>101388163</v>
      </c>
      <c r="L459" s="109">
        <v>104904368.47</v>
      </c>
      <c r="M459" s="110">
        <v>133076712</v>
      </c>
      <c r="N459" s="110" t="s">
        <v>572</v>
      </c>
      <c r="O459" s="124" t="s">
        <v>7</v>
      </c>
      <c r="P459" s="2"/>
      <c r="Q459" s="2"/>
      <c r="R459" s="2"/>
      <c r="S459" s="2"/>
      <c r="T459" s="2"/>
      <c r="U459" s="2"/>
      <c r="V459" s="2"/>
      <c r="W459" s="2"/>
      <c r="X459" s="2"/>
      <c r="Y459" s="2"/>
      <c r="Z459" s="2"/>
    </row>
    <row r="460" spans="1:26" ht="16.5" customHeight="1">
      <c r="A460" s="2"/>
      <c r="B460" s="125" t="s">
        <v>181</v>
      </c>
      <c r="C460" t="s">
        <v>104</v>
      </c>
      <c r="E460" t="s">
        <v>182</v>
      </c>
      <c r="F460" t="s">
        <v>183</v>
      </c>
      <c r="G460" t="s">
        <v>1032</v>
      </c>
      <c r="H460" t="s">
        <v>325</v>
      </c>
      <c r="I460" t="s">
        <v>178</v>
      </c>
      <c r="J460" s="109">
        <v>440589042</v>
      </c>
      <c r="K460" s="109">
        <v>310417867</v>
      </c>
      <c r="L460" s="109">
        <v>311421475.29000002</v>
      </c>
      <c r="M460" s="110">
        <v>440589042</v>
      </c>
      <c r="N460" s="110" t="s">
        <v>534</v>
      </c>
      <c r="O460" s="124" t="s">
        <v>7</v>
      </c>
      <c r="P460" s="2"/>
      <c r="Q460" s="2"/>
      <c r="R460" s="2"/>
      <c r="S460" s="2"/>
      <c r="T460" s="2"/>
      <c r="U460" s="2"/>
      <c r="V460" s="2"/>
      <c r="W460" s="2"/>
      <c r="X460" s="2"/>
      <c r="Y460" s="2"/>
      <c r="Z460" s="2"/>
    </row>
    <row r="461" spans="1:26" ht="16.5" customHeight="1">
      <c r="A461" s="2"/>
      <c r="B461" s="125" t="s">
        <v>181</v>
      </c>
      <c r="C461" t="s">
        <v>104</v>
      </c>
      <c r="E461" t="s">
        <v>182</v>
      </c>
      <c r="F461" t="s">
        <v>183</v>
      </c>
      <c r="G461" t="s">
        <v>1033</v>
      </c>
      <c r="H461" t="s">
        <v>326</v>
      </c>
      <c r="I461" t="s">
        <v>178</v>
      </c>
      <c r="J461" s="109">
        <v>299150684</v>
      </c>
      <c r="K461" s="109">
        <v>211684224</v>
      </c>
      <c r="L461" s="109">
        <v>206823556.13</v>
      </c>
      <c r="M461" s="110">
        <v>299150684</v>
      </c>
      <c r="N461" s="110" t="s">
        <v>537</v>
      </c>
      <c r="O461" s="124" t="s">
        <v>7</v>
      </c>
      <c r="P461" s="2"/>
      <c r="Q461" s="2"/>
      <c r="R461" s="2"/>
      <c r="S461" s="2"/>
      <c r="T461" s="2"/>
      <c r="U461" s="2"/>
      <c r="V461" s="2"/>
      <c r="W461" s="2"/>
      <c r="X461" s="2"/>
      <c r="Y461" s="2"/>
      <c r="Z461" s="2"/>
    </row>
    <row r="462" spans="1:26" ht="16.5" customHeight="1">
      <c r="A462" s="2"/>
      <c r="B462" s="125" t="s">
        <v>181</v>
      </c>
      <c r="C462" t="s">
        <v>104</v>
      </c>
      <c r="E462" t="s">
        <v>182</v>
      </c>
      <c r="F462" t="s">
        <v>183</v>
      </c>
      <c r="G462" t="s">
        <v>1034</v>
      </c>
      <c r="H462" t="s">
        <v>326</v>
      </c>
      <c r="I462" t="s">
        <v>178</v>
      </c>
      <c r="J462" s="109">
        <v>299150684</v>
      </c>
      <c r="K462" s="109">
        <v>211684224</v>
      </c>
      <c r="L462" s="109">
        <v>206823556.13</v>
      </c>
      <c r="M462" s="110">
        <v>299150684</v>
      </c>
      <c r="N462" s="110" t="s">
        <v>537</v>
      </c>
      <c r="O462" s="124" t="s">
        <v>7</v>
      </c>
      <c r="P462" s="2"/>
      <c r="Q462" s="2"/>
      <c r="R462" s="2"/>
      <c r="S462" s="2"/>
      <c r="T462" s="2"/>
      <c r="U462" s="2"/>
      <c r="V462" s="2"/>
      <c r="W462" s="2"/>
      <c r="X462" s="2"/>
      <c r="Y462" s="2"/>
      <c r="Z462" s="2"/>
    </row>
    <row r="463" spans="1:26" ht="16.5" customHeight="1">
      <c r="A463" s="2"/>
      <c r="B463" s="125" t="s">
        <v>293</v>
      </c>
      <c r="C463" t="s">
        <v>104</v>
      </c>
      <c r="E463" t="s">
        <v>182</v>
      </c>
      <c r="F463" t="s">
        <v>183</v>
      </c>
      <c r="G463" t="s">
        <v>1035</v>
      </c>
      <c r="H463" t="s">
        <v>327</v>
      </c>
      <c r="I463" t="s">
        <v>178</v>
      </c>
      <c r="J463" s="109">
        <v>19715788821</v>
      </c>
      <c r="K463" s="109">
        <v>10456479555</v>
      </c>
      <c r="L463" s="109">
        <v>11051459141.200001</v>
      </c>
      <c r="M463" s="110">
        <v>19715788821</v>
      </c>
      <c r="N463" s="110" t="s">
        <v>554</v>
      </c>
      <c r="O463" s="124" t="s">
        <v>7</v>
      </c>
      <c r="P463" s="2"/>
      <c r="Q463" s="2"/>
      <c r="R463" s="2"/>
      <c r="S463" s="2"/>
      <c r="T463" s="2"/>
      <c r="U463" s="2"/>
      <c r="V463" s="2"/>
      <c r="W463" s="2"/>
      <c r="X463" s="2"/>
      <c r="Y463" s="2"/>
      <c r="Z463" s="2"/>
    </row>
    <row r="464" spans="1:26" ht="16.5" customHeight="1">
      <c r="A464" s="2"/>
      <c r="B464" s="125" t="s">
        <v>181</v>
      </c>
      <c r="C464" t="s">
        <v>104</v>
      </c>
      <c r="E464" t="s">
        <v>182</v>
      </c>
      <c r="F464" t="s">
        <v>183</v>
      </c>
      <c r="G464" t="s">
        <v>1036</v>
      </c>
      <c r="H464" t="s">
        <v>311</v>
      </c>
      <c r="I464" t="s">
        <v>178</v>
      </c>
      <c r="J464" s="109">
        <v>138057534</v>
      </c>
      <c r="K464" s="109">
        <v>110218442</v>
      </c>
      <c r="L464" s="109">
        <v>112142520.69</v>
      </c>
      <c r="M464" s="110">
        <v>138057534</v>
      </c>
      <c r="N464" s="110" t="s">
        <v>537</v>
      </c>
      <c r="O464" s="124" t="s">
        <v>7</v>
      </c>
      <c r="P464" s="2"/>
      <c r="Q464" s="2"/>
      <c r="R464" s="2"/>
      <c r="S464" s="2"/>
      <c r="T464" s="2"/>
      <c r="U464" s="2"/>
      <c r="V464" s="2"/>
      <c r="W464" s="2"/>
      <c r="X464" s="2"/>
      <c r="Y464" s="2"/>
      <c r="Z464" s="2"/>
    </row>
    <row r="465" spans="1:26" ht="16.5" customHeight="1">
      <c r="A465" s="2"/>
      <c r="B465" s="125" t="s">
        <v>181</v>
      </c>
      <c r="C465" t="s">
        <v>104</v>
      </c>
      <c r="E465" t="s">
        <v>182</v>
      </c>
      <c r="F465" t="s">
        <v>183</v>
      </c>
      <c r="G465" t="s">
        <v>1037</v>
      </c>
      <c r="H465" t="s">
        <v>311</v>
      </c>
      <c r="I465" t="s">
        <v>178</v>
      </c>
      <c r="J465" s="109">
        <v>138057534</v>
      </c>
      <c r="K465" s="109">
        <v>110218442</v>
      </c>
      <c r="L465" s="109">
        <v>112142520.69</v>
      </c>
      <c r="M465" s="110">
        <v>138057534</v>
      </c>
      <c r="N465" s="110" t="s">
        <v>537</v>
      </c>
      <c r="O465" s="124" t="s">
        <v>7</v>
      </c>
      <c r="P465" s="2"/>
      <c r="Q465" s="2"/>
      <c r="R465" s="2"/>
      <c r="S465" s="2"/>
      <c r="T465" s="2"/>
      <c r="U465" s="2"/>
      <c r="V465" s="2"/>
      <c r="W465" s="2"/>
      <c r="X465" s="2"/>
      <c r="Y465" s="2"/>
      <c r="Z465" s="2"/>
    </row>
    <row r="466" spans="1:26" ht="16.5" customHeight="1">
      <c r="A466" s="2"/>
      <c r="B466" s="125" t="s">
        <v>181</v>
      </c>
      <c r="C466" t="s">
        <v>104</v>
      </c>
      <c r="E466" t="s">
        <v>182</v>
      </c>
      <c r="F466" t="s">
        <v>183</v>
      </c>
      <c r="G466" t="s">
        <v>1038</v>
      </c>
      <c r="H466" t="s">
        <v>329</v>
      </c>
      <c r="I466" t="s">
        <v>178</v>
      </c>
      <c r="J466" s="109">
        <v>312739726</v>
      </c>
      <c r="K466" s="109">
        <v>250612049</v>
      </c>
      <c r="L466" s="109">
        <v>250950263.91999999</v>
      </c>
      <c r="M466" s="110">
        <v>312739726</v>
      </c>
      <c r="N466" s="110" t="s">
        <v>537</v>
      </c>
      <c r="O466" s="124" t="s">
        <v>7</v>
      </c>
      <c r="P466" s="2"/>
      <c r="Q466" s="2"/>
      <c r="R466" s="2"/>
      <c r="S466" s="2"/>
      <c r="T466" s="2"/>
      <c r="U466" s="2"/>
      <c r="V466" s="2"/>
      <c r="W466" s="2"/>
      <c r="X466" s="2"/>
      <c r="Y466" s="2"/>
      <c r="Z466" s="2"/>
    </row>
    <row r="467" spans="1:26" ht="16.5" customHeight="1">
      <c r="A467" s="2"/>
      <c r="B467" s="125" t="s">
        <v>293</v>
      </c>
      <c r="C467" t="s">
        <v>104</v>
      </c>
      <c r="E467" t="s">
        <v>182</v>
      </c>
      <c r="F467" t="s">
        <v>183</v>
      </c>
      <c r="G467" t="s">
        <v>1039</v>
      </c>
      <c r="H467" t="s">
        <v>327</v>
      </c>
      <c r="I467" t="s">
        <v>178</v>
      </c>
      <c r="J467" s="109">
        <v>8629113644</v>
      </c>
      <c r="K467" s="109">
        <v>4550000000</v>
      </c>
      <c r="L467" s="109">
        <v>4646234426.7299995</v>
      </c>
      <c r="M467" s="110">
        <v>8629113644</v>
      </c>
      <c r="N467" s="110" t="s">
        <v>554</v>
      </c>
      <c r="O467" s="124" t="s">
        <v>7</v>
      </c>
      <c r="P467" s="2"/>
      <c r="Q467" s="2"/>
      <c r="R467" s="2"/>
      <c r="S467" s="2"/>
      <c r="T467" s="2"/>
      <c r="U467" s="2"/>
      <c r="V467" s="2"/>
      <c r="W467" s="2"/>
      <c r="X467" s="2"/>
      <c r="Y467" s="2"/>
      <c r="Z467" s="2"/>
    </row>
    <row r="468" spans="1:26" ht="16.5" customHeight="1">
      <c r="A468" s="2"/>
      <c r="B468" s="125" t="s">
        <v>181</v>
      </c>
      <c r="C468" t="s">
        <v>104</v>
      </c>
      <c r="E468" t="s">
        <v>182</v>
      </c>
      <c r="F468" t="s">
        <v>183</v>
      </c>
      <c r="G468" t="s">
        <v>1040</v>
      </c>
      <c r="H468" t="s">
        <v>333</v>
      </c>
      <c r="I468" t="s">
        <v>178</v>
      </c>
      <c r="J468" s="109">
        <v>182247944</v>
      </c>
      <c r="K468" s="109">
        <v>150926650</v>
      </c>
      <c r="L468" s="109">
        <v>151661457.06</v>
      </c>
      <c r="M468" s="110">
        <v>182247944</v>
      </c>
      <c r="N468" s="110" t="s">
        <v>536</v>
      </c>
      <c r="O468" s="124" t="s">
        <v>7</v>
      </c>
      <c r="P468" s="2"/>
      <c r="Q468" s="2"/>
      <c r="R468" s="2"/>
      <c r="S468" s="2"/>
      <c r="T468" s="2"/>
      <c r="U468" s="2"/>
      <c r="V468" s="2"/>
      <c r="W468" s="2"/>
      <c r="X468" s="2"/>
      <c r="Y468" s="2"/>
      <c r="Z468" s="2"/>
    </row>
    <row r="469" spans="1:26" ht="16.5" customHeight="1">
      <c r="A469" s="2"/>
      <c r="B469" s="125" t="s">
        <v>181</v>
      </c>
      <c r="C469" t="s">
        <v>104</v>
      </c>
      <c r="E469" t="s">
        <v>182</v>
      </c>
      <c r="F469" t="s">
        <v>183</v>
      </c>
      <c r="G469" t="s">
        <v>1041</v>
      </c>
      <c r="H469" t="s">
        <v>334</v>
      </c>
      <c r="I469" t="s">
        <v>178</v>
      </c>
      <c r="J469" s="109">
        <v>180550685</v>
      </c>
      <c r="K469" s="109">
        <v>151986504</v>
      </c>
      <c r="L469" s="109">
        <v>151012762.03999999</v>
      </c>
      <c r="M469" s="110">
        <v>180550685</v>
      </c>
      <c r="N469" s="110" t="s">
        <v>694</v>
      </c>
      <c r="O469" s="124" t="s">
        <v>7</v>
      </c>
      <c r="P469" s="2"/>
      <c r="Q469" s="2"/>
      <c r="R469" s="2"/>
      <c r="S469" s="2"/>
      <c r="T469" s="2"/>
      <c r="U469" s="2"/>
      <c r="V469" s="2"/>
      <c r="W469" s="2"/>
      <c r="X469" s="2"/>
      <c r="Y469" s="2"/>
      <c r="Z469" s="2"/>
    </row>
    <row r="470" spans="1:26" ht="16.5" customHeight="1">
      <c r="A470" s="2"/>
      <c r="B470" s="125" t="s">
        <v>181</v>
      </c>
      <c r="C470" t="s">
        <v>104</v>
      </c>
      <c r="E470" t="s">
        <v>182</v>
      </c>
      <c r="F470" t="s">
        <v>183</v>
      </c>
      <c r="G470" t="s">
        <v>1042</v>
      </c>
      <c r="H470" t="s">
        <v>335</v>
      </c>
      <c r="I470" t="s">
        <v>178</v>
      </c>
      <c r="J470" s="109">
        <v>362309588</v>
      </c>
      <c r="K470" s="109">
        <v>297637689</v>
      </c>
      <c r="L470" s="109">
        <v>300305595.13999999</v>
      </c>
      <c r="M470" s="110">
        <v>362309588</v>
      </c>
      <c r="N470" s="110" t="s">
        <v>537</v>
      </c>
      <c r="O470" s="124" t="s">
        <v>7</v>
      </c>
      <c r="P470" s="2"/>
      <c r="Q470" s="2"/>
      <c r="R470" s="2"/>
      <c r="S470" s="2"/>
      <c r="T470" s="2"/>
      <c r="U470" s="2"/>
      <c r="V470" s="2"/>
      <c r="W470" s="2"/>
      <c r="X470" s="2"/>
      <c r="Y470" s="2"/>
      <c r="Z470" s="2"/>
    </row>
    <row r="471" spans="1:26" ht="16.5" customHeight="1">
      <c r="A471" s="2"/>
      <c r="B471" s="125" t="s">
        <v>181</v>
      </c>
      <c r="C471" t="s">
        <v>104</v>
      </c>
      <c r="E471" t="s">
        <v>182</v>
      </c>
      <c r="F471" t="s">
        <v>183</v>
      </c>
      <c r="G471" t="s">
        <v>1043</v>
      </c>
      <c r="H471" t="s">
        <v>337</v>
      </c>
      <c r="I471" t="s">
        <v>178</v>
      </c>
      <c r="J471" s="109">
        <v>230356165</v>
      </c>
      <c r="K471" s="109">
        <v>201505791</v>
      </c>
      <c r="L471" s="109">
        <v>203368260.09999999</v>
      </c>
      <c r="M471" s="110">
        <v>230356165</v>
      </c>
      <c r="N471" s="110" t="s">
        <v>551</v>
      </c>
      <c r="O471" s="124" t="s">
        <v>7</v>
      </c>
      <c r="P471" s="2"/>
      <c r="Q471" s="2"/>
      <c r="R471" s="2"/>
      <c r="S471" s="2"/>
      <c r="T471" s="2"/>
      <c r="U471" s="2"/>
      <c r="V471" s="2"/>
      <c r="W471" s="2"/>
      <c r="X471" s="2"/>
      <c r="Y471" s="2"/>
      <c r="Z471" s="2"/>
    </row>
    <row r="472" spans="1:26" ht="16.5" customHeight="1">
      <c r="A472" s="2"/>
      <c r="B472" s="125" t="s">
        <v>224</v>
      </c>
      <c r="C472" t="s">
        <v>104</v>
      </c>
      <c r="E472" t="s">
        <v>182</v>
      </c>
      <c r="F472" t="s">
        <v>183</v>
      </c>
      <c r="G472" t="s">
        <v>1044</v>
      </c>
      <c r="H472" t="s">
        <v>338</v>
      </c>
      <c r="I472" t="s">
        <v>178</v>
      </c>
      <c r="J472" s="109">
        <v>9582904112</v>
      </c>
      <c r="K472" s="109">
        <v>7000000000</v>
      </c>
      <c r="L472" s="109">
        <v>7148882608.7399998</v>
      </c>
      <c r="M472" s="110">
        <v>9582904112</v>
      </c>
      <c r="N472" s="110" t="s">
        <v>565</v>
      </c>
      <c r="O472" s="124" t="s">
        <v>7</v>
      </c>
      <c r="P472" s="2"/>
      <c r="Q472" s="2"/>
      <c r="R472" s="2"/>
      <c r="S472" s="2"/>
      <c r="T472" s="2"/>
      <c r="U472" s="2"/>
      <c r="V472" s="2"/>
      <c r="W472" s="2"/>
      <c r="X472" s="2"/>
      <c r="Y472" s="2"/>
      <c r="Z472" s="2"/>
    </row>
    <row r="473" spans="1:26" ht="16.5" customHeight="1">
      <c r="A473" s="2"/>
      <c r="B473" s="125" t="s">
        <v>224</v>
      </c>
      <c r="C473" t="s">
        <v>104</v>
      </c>
      <c r="E473" t="s">
        <v>182</v>
      </c>
      <c r="F473" t="s">
        <v>183</v>
      </c>
      <c r="G473" t="s">
        <v>1045</v>
      </c>
      <c r="H473" t="s">
        <v>339</v>
      </c>
      <c r="I473" t="s">
        <v>178</v>
      </c>
      <c r="J473" s="109">
        <v>26436821919</v>
      </c>
      <c r="K473" s="109">
        <v>17999999999</v>
      </c>
      <c r="L473" s="109">
        <v>18389043210.380001</v>
      </c>
      <c r="M473" s="110">
        <v>26436821919</v>
      </c>
      <c r="N473" s="110" t="s">
        <v>699</v>
      </c>
      <c r="O473" s="124" t="s">
        <v>7</v>
      </c>
      <c r="P473" s="2"/>
      <c r="Q473" s="2"/>
      <c r="R473" s="2"/>
      <c r="S473" s="2"/>
      <c r="T473" s="2"/>
      <c r="U473" s="2"/>
      <c r="V473" s="2"/>
      <c r="W473" s="2"/>
      <c r="X473" s="2"/>
      <c r="Y473" s="2"/>
      <c r="Z473" s="2"/>
    </row>
    <row r="474" spans="1:26" ht="16.5" customHeight="1">
      <c r="A474" s="2"/>
      <c r="B474" s="125" t="s">
        <v>181</v>
      </c>
      <c r="C474" t="s">
        <v>104</v>
      </c>
      <c r="E474" t="s">
        <v>182</v>
      </c>
      <c r="F474" t="s">
        <v>183</v>
      </c>
      <c r="G474" t="s">
        <v>1046</v>
      </c>
      <c r="H474" t="s">
        <v>308</v>
      </c>
      <c r="I474" t="s">
        <v>178</v>
      </c>
      <c r="J474" s="109">
        <v>206715753</v>
      </c>
      <c r="K474" s="109">
        <v>174151677</v>
      </c>
      <c r="L474" s="109">
        <v>176675340.84</v>
      </c>
      <c r="M474" s="110">
        <v>206715753</v>
      </c>
      <c r="N474" s="110" t="s">
        <v>570</v>
      </c>
      <c r="O474" s="124" t="s">
        <v>7</v>
      </c>
      <c r="P474" s="2"/>
      <c r="Q474" s="2"/>
      <c r="R474" s="2"/>
      <c r="S474" s="2"/>
      <c r="T474" s="2"/>
      <c r="U474" s="2"/>
      <c r="V474" s="2"/>
      <c r="W474" s="2"/>
      <c r="X474" s="2"/>
      <c r="Y474" s="2"/>
      <c r="Z474" s="2"/>
    </row>
    <row r="475" spans="1:26" ht="16.5" customHeight="1">
      <c r="A475" s="2"/>
      <c r="B475" s="125" t="s">
        <v>181</v>
      </c>
      <c r="C475" t="s">
        <v>104</v>
      </c>
      <c r="E475" t="s">
        <v>182</v>
      </c>
      <c r="F475" t="s">
        <v>183</v>
      </c>
      <c r="G475" t="s">
        <v>1047</v>
      </c>
      <c r="H475" t="s">
        <v>335</v>
      </c>
      <c r="I475" t="s">
        <v>178</v>
      </c>
      <c r="J475" s="109">
        <v>278565067</v>
      </c>
      <c r="K475" s="109">
        <v>249838358</v>
      </c>
      <c r="L475" s="109">
        <v>249765115.33000001</v>
      </c>
      <c r="M475" s="110">
        <v>278565067</v>
      </c>
      <c r="N475" s="110" t="s">
        <v>649</v>
      </c>
      <c r="O475" s="124" t="s">
        <v>7</v>
      </c>
      <c r="P475" s="2"/>
      <c r="Q475" s="2"/>
      <c r="R475" s="2"/>
      <c r="S475" s="2"/>
      <c r="T475" s="2"/>
      <c r="U475" s="2"/>
      <c r="V475" s="2"/>
      <c r="W475" s="2"/>
      <c r="X475" s="2"/>
      <c r="Y475" s="2"/>
      <c r="Z475" s="2"/>
    </row>
    <row r="476" spans="1:26" ht="16.5" customHeight="1">
      <c r="A476" s="2"/>
      <c r="B476" s="125" t="s">
        <v>181</v>
      </c>
      <c r="C476" t="s">
        <v>104</v>
      </c>
      <c r="E476" t="s">
        <v>182</v>
      </c>
      <c r="F476" t="s">
        <v>183</v>
      </c>
      <c r="G476" t="s">
        <v>1048</v>
      </c>
      <c r="H476" t="s">
        <v>335</v>
      </c>
      <c r="I476" t="s">
        <v>178</v>
      </c>
      <c r="J476" s="109">
        <v>278565067</v>
      </c>
      <c r="K476" s="109">
        <v>249838358</v>
      </c>
      <c r="L476" s="109">
        <v>249765115.33000001</v>
      </c>
      <c r="M476" s="110">
        <v>278565067</v>
      </c>
      <c r="N476" s="110" t="s">
        <v>649</v>
      </c>
      <c r="O476" s="124" t="s">
        <v>7</v>
      </c>
      <c r="P476" s="2"/>
      <c r="Q476" s="2"/>
      <c r="R476" s="2"/>
      <c r="S476" s="2"/>
      <c r="T476" s="2"/>
      <c r="U476" s="2"/>
      <c r="V476" s="2"/>
      <c r="W476" s="2"/>
      <c r="X476" s="2"/>
      <c r="Y476" s="2"/>
      <c r="Z476" s="2"/>
    </row>
    <row r="477" spans="1:26" ht="16.5" customHeight="1">
      <c r="A477" s="2"/>
      <c r="B477" s="125" t="s">
        <v>181</v>
      </c>
      <c r="C477" t="s">
        <v>104</v>
      </c>
      <c r="E477" t="s">
        <v>182</v>
      </c>
      <c r="F477" t="s">
        <v>183</v>
      </c>
      <c r="G477" t="s">
        <v>1049</v>
      </c>
      <c r="H477" t="s">
        <v>335</v>
      </c>
      <c r="I477" t="s">
        <v>178</v>
      </c>
      <c r="J477" s="109">
        <v>278565067</v>
      </c>
      <c r="K477" s="109">
        <v>249838358</v>
      </c>
      <c r="L477" s="109">
        <v>249765115.33000001</v>
      </c>
      <c r="M477" s="110">
        <v>278565067</v>
      </c>
      <c r="N477" s="110" t="s">
        <v>649</v>
      </c>
      <c r="O477" s="124" t="s">
        <v>7</v>
      </c>
      <c r="P477" s="2"/>
      <c r="Q477" s="2"/>
      <c r="R477" s="2"/>
      <c r="S477" s="2"/>
      <c r="T477" s="2"/>
      <c r="U477" s="2"/>
      <c r="V477" s="2"/>
      <c r="W477" s="2"/>
      <c r="X477" s="2"/>
      <c r="Y477" s="2"/>
      <c r="Z477" s="2"/>
    </row>
    <row r="478" spans="1:26" ht="16.5" customHeight="1">
      <c r="A478" s="2"/>
      <c r="B478" s="125" t="s">
        <v>224</v>
      </c>
      <c r="C478" t="s">
        <v>104</v>
      </c>
      <c r="E478" t="s">
        <v>182</v>
      </c>
      <c r="F478" t="s">
        <v>183</v>
      </c>
      <c r="G478" t="s">
        <v>1050</v>
      </c>
      <c r="H478" t="s">
        <v>1051</v>
      </c>
      <c r="I478" t="s">
        <v>178</v>
      </c>
      <c r="J478" s="109">
        <v>61794521</v>
      </c>
      <c r="K478" s="109">
        <v>50330822</v>
      </c>
      <c r="L478" s="109">
        <v>50602852.640000001</v>
      </c>
      <c r="M478" s="110">
        <v>61794521</v>
      </c>
      <c r="N478" s="110" t="s">
        <v>551</v>
      </c>
      <c r="O478" s="124" t="s">
        <v>7</v>
      </c>
      <c r="P478" s="2"/>
      <c r="Q478" s="2"/>
      <c r="R478" s="2"/>
      <c r="S478" s="2"/>
      <c r="T478" s="2"/>
      <c r="U478" s="2"/>
      <c r="V478" s="2"/>
      <c r="W478" s="2"/>
      <c r="X478" s="2"/>
      <c r="Y478" s="2"/>
      <c r="Z478" s="2"/>
    </row>
    <row r="479" spans="1:26" ht="16.5" customHeight="1">
      <c r="A479" s="2"/>
      <c r="B479" s="125" t="s">
        <v>224</v>
      </c>
      <c r="C479" t="s">
        <v>104</v>
      </c>
      <c r="E479" t="s">
        <v>182</v>
      </c>
      <c r="F479" t="s">
        <v>183</v>
      </c>
      <c r="G479" t="s">
        <v>1052</v>
      </c>
      <c r="H479" t="s">
        <v>1051</v>
      </c>
      <c r="I479" t="s">
        <v>178</v>
      </c>
      <c r="J479" s="109">
        <v>61794521</v>
      </c>
      <c r="K479" s="109">
        <v>50330822</v>
      </c>
      <c r="L479" s="109">
        <v>50602852.640000001</v>
      </c>
      <c r="M479" s="110">
        <v>61794521</v>
      </c>
      <c r="N479" s="110" t="s">
        <v>551</v>
      </c>
      <c r="O479" s="124" t="s">
        <v>7</v>
      </c>
      <c r="P479" s="2"/>
      <c r="Q479" s="2"/>
      <c r="R479" s="2"/>
      <c r="S479" s="2"/>
      <c r="T479" s="2"/>
      <c r="U479" s="2"/>
      <c r="V479" s="2"/>
      <c r="W479" s="2"/>
      <c r="X479" s="2"/>
      <c r="Y479" s="2"/>
      <c r="Z479" s="2"/>
    </row>
    <row r="480" spans="1:26" ht="16.5" customHeight="1">
      <c r="A480" s="2"/>
      <c r="B480" s="125" t="s">
        <v>224</v>
      </c>
      <c r="C480" t="s">
        <v>104</v>
      </c>
      <c r="E480" t="s">
        <v>182</v>
      </c>
      <c r="F480" t="s">
        <v>183</v>
      </c>
      <c r="G480" t="s">
        <v>1053</v>
      </c>
      <c r="H480" t="s">
        <v>1051</v>
      </c>
      <c r="I480" t="s">
        <v>178</v>
      </c>
      <c r="J480" s="109">
        <v>61794521</v>
      </c>
      <c r="K480" s="109">
        <v>50330822</v>
      </c>
      <c r="L480" s="109">
        <v>50602852.640000001</v>
      </c>
      <c r="M480" s="110">
        <v>61794521</v>
      </c>
      <c r="N480" s="110" t="s">
        <v>551</v>
      </c>
      <c r="O480" s="124" t="s">
        <v>7</v>
      </c>
      <c r="P480" s="2"/>
      <c r="Q480" s="2"/>
      <c r="R480" s="2"/>
      <c r="S480" s="2"/>
      <c r="T480" s="2"/>
      <c r="U480" s="2"/>
      <c r="V480" s="2"/>
      <c r="W480" s="2"/>
      <c r="X480" s="2"/>
      <c r="Y480" s="2"/>
      <c r="Z480" s="2"/>
    </row>
    <row r="481" spans="1:26" ht="16.5" customHeight="1">
      <c r="A481" s="2"/>
      <c r="B481" s="125" t="s">
        <v>224</v>
      </c>
      <c r="C481" t="s">
        <v>104</v>
      </c>
      <c r="E481" t="s">
        <v>182</v>
      </c>
      <c r="F481" t="s">
        <v>183</v>
      </c>
      <c r="G481" t="s">
        <v>1054</v>
      </c>
      <c r="H481" t="s">
        <v>1051</v>
      </c>
      <c r="I481" t="s">
        <v>178</v>
      </c>
      <c r="J481" s="109">
        <v>61794521</v>
      </c>
      <c r="K481" s="109">
        <v>50330822</v>
      </c>
      <c r="L481" s="109">
        <v>50602852.640000001</v>
      </c>
      <c r="M481" s="110">
        <v>61794521</v>
      </c>
      <c r="N481" s="110" t="s">
        <v>551</v>
      </c>
      <c r="O481" s="124" t="s">
        <v>7</v>
      </c>
      <c r="P481" s="2"/>
      <c r="Q481" s="2"/>
      <c r="R481" s="2"/>
      <c r="S481" s="2"/>
      <c r="T481" s="2"/>
      <c r="U481" s="2"/>
      <c r="V481" s="2"/>
      <c r="W481" s="2"/>
      <c r="X481" s="2"/>
      <c r="Y481" s="2"/>
      <c r="Z481" s="2"/>
    </row>
    <row r="482" spans="1:26" ht="16.5" customHeight="1">
      <c r="A482" s="2"/>
      <c r="B482" s="125" t="s">
        <v>224</v>
      </c>
      <c r="C482" t="s">
        <v>104</v>
      </c>
      <c r="E482" t="s">
        <v>182</v>
      </c>
      <c r="F482" t="s">
        <v>183</v>
      </c>
      <c r="G482" t="s">
        <v>1055</v>
      </c>
      <c r="H482" t="s">
        <v>1051</v>
      </c>
      <c r="I482" t="s">
        <v>178</v>
      </c>
      <c r="J482" s="109">
        <v>61794521</v>
      </c>
      <c r="K482" s="109">
        <v>50330822</v>
      </c>
      <c r="L482" s="109">
        <v>50602852.640000001</v>
      </c>
      <c r="M482" s="110">
        <v>61794521</v>
      </c>
      <c r="N482" s="110" t="s">
        <v>551</v>
      </c>
      <c r="O482" s="124" t="s">
        <v>7</v>
      </c>
      <c r="P482" s="2"/>
      <c r="Q482" s="2"/>
      <c r="R482" s="2"/>
      <c r="S482" s="2"/>
      <c r="T482" s="2"/>
      <c r="U482" s="2"/>
      <c r="V482" s="2"/>
      <c r="W482" s="2"/>
      <c r="X482" s="2"/>
      <c r="Y482" s="2"/>
      <c r="Z482" s="2"/>
    </row>
    <row r="483" spans="1:26" ht="16.5" customHeight="1">
      <c r="A483" s="2"/>
      <c r="B483" s="125" t="s">
        <v>224</v>
      </c>
      <c r="C483" t="s">
        <v>104</v>
      </c>
      <c r="E483" t="s">
        <v>182</v>
      </c>
      <c r="F483" t="s">
        <v>183</v>
      </c>
      <c r="G483" t="s">
        <v>1056</v>
      </c>
      <c r="H483" t="s">
        <v>1051</v>
      </c>
      <c r="I483" t="s">
        <v>178</v>
      </c>
      <c r="J483" s="109">
        <v>61794521</v>
      </c>
      <c r="K483" s="109">
        <v>50330822</v>
      </c>
      <c r="L483" s="109">
        <v>50602852.640000001</v>
      </c>
      <c r="M483" s="110">
        <v>61794521</v>
      </c>
      <c r="N483" s="110" t="s">
        <v>551</v>
      </c>
      <c r="O483" s="124" t="s">
        <v>7</v>
      </c>
      <c r="P483" s="2"/>
      <c r="Q483" s="2"/>
      <c r="R483" s="2"/>
      <c r="S483" s="2"/>
      <c r="T483" s="2"/>
      <c r="U483" s="2"/>
      <c r="V483" s="2"/>
      <c r="W483" s="2"/>
      <c r="X483" s="2"/>
      <c r="Y483" s="2"/>
      <c r="Z483" s="2"/>
    </row>
    <row r="484" spans="1:26" ht="16.5" customHeight="1">
      <c r="A484" s="2"/>
      <c r="B484" s="125" t="s">
        <v>224</v>
      </c>
      <c r="C484" t="s">
        <v>104</v>
      </c>
      <c r="E484" t="s">
        <v>182</v>
      </c>
      <c r="F484" t="s">
        <v>183</v>
      </c>
      <c r="G484" t="s">
        <v>1057</v>
      </c>
      <c r="H484" t="s">
        <v>1051</v>
      </c>
      <c r="I484" t="s">
        <v>178</v>
      </c>
      <c r="J484" s="109">
        <v>61794521</v>
      </c>
      <c r="K484" s="109">
        <v>50330822</v>
      </c>
      <c r="L484" s="109">
        <v>50602852.640000001</v>
      </c>
      <c r="M484" s="110">
        <v>61794521</v>
      </c>
      <c r="N484" s="110" t="s">
        <v>551</v>
      </c>
      <c r="O484" s="124" t="s">
        <v>7</v>
      </c>
      <c r="P484" s="2"/>
      <c r="Q484" s="2"/>
      <c r="R484" s="2"/>
      <c r="S484" s="2"/>
      <c r="T484" s="2"/>
      <c r="U484" s="2"/>
      <c r="V484" s="2"/>
      <c r="W484" s="2"/>
      <c r="X484" s="2"/>
      <c r="Y484" s="2"/>
      <c r="Z484" s="2"/>
    </row>
    <row r="485" spans="1:26" ht="16.5" customHeight="1">
      <c r="A485" s="2"/>
      <c r="B485" s="125" t="s">
        <v>224</v>
      </c>
      <c r="C485" t="s">
        <v>104</v>
      </c>
      <c r="E485" t="s">
        <v>182</v>
      </c>
      <c r="F485" t="s">
        <v>183</v>
      </c>
      <c r="G485" t="s">
        <v>1058</v>
      </c>
      <c r="H485" t="s">
        <v>1051</v>
      </c>
      <c r="I485" t="s">
        <v>178</v>
      </c>
      <c r="J485" s="109">
        <v>61794521</v>
      </c>
      <c r="K485" s="109">
        <v>50330822</v>
      </c>
      <c r="L485" s="109">
        <v>50602852.640000001</v>
      </c>
      <c r="M485" s="110">
        <v>61794521</v>
      </c>
      <c r="N485" s="110" t="s">
        <v>551</v>
      </c>
      <c r="O485" s="124" t="s">
        <v>7</v>
      </c>
      <c r="P485" s="2"/>
      <c r="Q485" s="2"/>
      <c r="R485" s="2"/>
      <c r="S485" s="2"/>
      <c r="T485" s="2"/>
      <c r="U485" s="2"/>
      <c r="V485" s="2"/>
      <c r="W485" s="2"/>
      <c r="X485" s="2"/>
      <c r="Y485" s="2"/>
      <c r="Z485" s="2"/>
    </row>
    <row r="486" spans="1:26" ht="16.5" customHeight="1">
      <c r="A486" s="2"/>
      <c r="B486" s="125" t="s">
        <v>224</v>
      </c>
      <c r="C486" t="s">
        <v>104</v>
      </c>
      <c r="E486" t="s">
        <v>182</v>
      </c>
      <c r="F486" t="s">
        <v>183</v>
      </c>
      <c r="G486" t="s">
        <v>1059</v>
      </c>
      <c r="H486" t="s">
        <v>1051</v>
      </c>
      <c r="I486" t="s">
        <v>178</v>
      </c>
      <c r="J486" s="109">
        <v>61794521</v>
      </c>
      <c r="K486" s="109">
        <v>50330822</v>
      </c>
      <c r="L486" s="109">
        <v>50602852.640000001</v>
      </c>
      <c r="M486" s="110">
        <v>61794521</v>
      </c>
      <c r="N486" s="110" t="s">
        <v>551</v>
      </c>
      <c r="O486" s="124" t="s">
        <v>7</v>
      </c>
      <c r="P486" s="2"/>
      <c r="Q486" s="2"/>
      <c r="R486" s="2"/>
      <c r="S486" s="2"/>
      <c r="T486" s="2"/>
      <c r="U486" s="2"/>
      <c r="V486" s="2"/>
      <c r="W486" s="2"/>
      <c r="X486" s="2"/>
      <c r="Y486" s="2"/>
      <c r="Z486" s="2"/>
    </row>
    <row r="487" spans="1:26" ht="16.5" customHeight="1">
      <c r="A487" s="2"/>
      <c r="B487" s="125" t="s">
        <v>224</v>
      </c>
      <c r="C487" t="s">
        <v>104</v>
      </c>
      <c r="E487" t="s">
        <v>182</v>
      </c>
      <c r="F487" t="s">
        <v>183</v>
      </c>
      <c r="G487" t="s">
        <v>1060</v>
      </c>
      <c r="H487" t="s">
        <v>1051</v>
      </c>
      <c r="I487" t="s">
        <v>178</v>
      </c>
      <c r="J487" s="109">
        <v>61794521</v>
      </c>
      <c r="K487" s="109">
        <v>50330822</v>
      </c>
      <c r="L487" s="109">
        <v>50602852.640000001</v>
      </c>
      <c r="M487" s="110">
        <v>61794521</v>
      </c>
      <c r="N487" s="110" t="s">
        <v>551</v>
      </c>
      <c r="O487" s="124" t="s">
        <v>7</v>
      </c>
      <c r="P487" s="2"/>
      <c r="Q487" s="2"/>
      <c r="R487" s="2"/>
      <c r="S487" s="2"/>
      <c r="T487" s="2"/>
      <c r="U487" s="2"/>
      <c r="V487" s="2"/>
      <c r="W487" s="2"/>
      <c r="X487" s="2"/>
      <c r="Y487" s="2"/>
      <c r="Z487" s="2"/>
    </row>
    <row r="488" spans="1:26" ht="16.5" customHeight="1">
      <c r="A488" s="2"/>
      <c r="B488" s="125" t="s">
        <v>224</v>
      </c>
      <c r="C488" t="s">
        <v>104</v>
      </c>
      <c r="E488" t="s">
        <v>182</v>
      </c>
      <c r="F488" t="s">
        <v>183</v>
      </c>
      <c r="G488" t="s">
        <v>1061</v>
      </c>
      <c r="H488" t="s">
        <v>1051</v>
      </c>
      <c r="I488" t="s">
        <v>178</v>
      </c>
      <c r="J488" s="109">
        <v>61794521</v>
      </c>
      <c r="K488" s="109">
        <v>50330822</v>
      </c>
      <c r="L488" s="109">
        <v>50602852.640000001</v>
      </c>
      <c r="M488" s="110">
        <v>61794521</v>
      </c>
      <c r="N488" s="110" t="s">
        <v>551</v>
      </c>
      <c r="O488" s="124" t="s">
        <v>7</v>
      </c>
      <c r="P488" s="2"/>
      <c r="Q488" s="2"/>
      <c r="R488" s="2"/>
      <c r="S488" s="2"/>
      <c r="T488" s="2"/>
      <c r="U488" s="2"/>
      <c r="V488" s="2"/>
      <c r="W488" s="2"/>
      <c r="X488" s="2"/>
      <c r="Y488" s="2"/>
      <c r="Z488" s="2"/>
    </row>
    <row r="489" spans="1:26" ht="16.5" customHeight="1">
      <c r="A489" s="2"/>
      <c r="B489" s="125" t="s">
        <v>224</v>
      </c>
      <c r="C489" t="s">
        <v>104</v>
      </c>
      <c r="E489" t="s">
        <v>182</v>
      </c>
      <c r="F489" t="s">
        <v>183</v>
      </c>
      <c r="G489" t="s">
        <v>1062</v>
      </c>
      <c r="H489" t="s">
        <v>1051</v>
      </c>
      <c r="I489" t="s">
        <v>178</v>
      </c>
      <c r="J489" s="109">
        <v>61794521</v>
      </c>
      <c r="K489" s="109">
        <v>50330822</v>
      </c>
      <c r="L489" s="109">
        <v>50602852.640000001</v>
      </c>
      <c r="M489" s="110">
        <v>61794521</v>
      </c>
      <c r="N489" s="110" t="s">
        <v>551</v>
      </c>
      <c r="O489" s="124" t="s">
        <v>7</v>
      </c>
      <c r="P489" s="2"/>
      <c r="Q489" s="2"/>
      <c r="R489" s="2"/>
      <c r="S489" s="2"/>
      <c r="T489" s="2"/>
      <c r="U489" s="2"/>
      <c r="V489" s="2"/>
      <c r="W489" s="2"/>
      <c r="X489" s="2"/>
      <c r="Y489" s="2"/>
      <c r="Z489" s="2"/>
    </row>
    <row r="490" spans="1:26" ht="16.5" customHeight="1">
      <c r="A490" s="2"/>
      <c r="B490" s="125" t="s">
        <v>224</v>
      </c>
      <c r="C490" t="s">
        <v>104</v>
      </c>
      <c r="E490" t="s">
        <v>182</v>
      </c>
      <c r="F490" t="s">
        <v>183</v>
      </c>
      <c r="G490" t="s">
        <v>1063</v>
      </c>
      <c r="H490" t="s">
        <v>1051</v>
      </c>
      <c r="I490" t="s">
        <v>178</v>
      </c>
      <c r="J490" s="109">
        <v>61794521</v>
      </c>
      <c r="K490" s="109">
        <v>50330822</v>
      </c>
      <c r="L490" s="109">
        <v>50602852.640000001</v>
      </c>
      <c r="M490" s="110">
        <v>61794521</v>
      </c>
      <c r="N490" s="110" t="s">
        <v>551</v>
      </c>
      <c r="O490" s="124" t="s">
        <v>7</v>
      </c>
      <c r="P490" s="2"/>
      <c r="Q490" s="2"/>
      <c r="R490" s="2"/>
      <c r="S490" s="2"/>
      <c r="T490" s="2"/>
      <c r="U490" s="2"/>
      <c r="V490" s="2"/>
      <c r="W490" s="2"/>
      <c r="X490" s="2"/>
      <c r="Y490" s="2"/>
      <c r="Z490" s="2"/>
    </row>
    <row r="491" spans="1:26" ht="16.5" customHeight="1">
      <c r="A491" s="2"/>
      <c r="B491" s="125" t="s">
        <v>224</v>
      </c>
      <c r="C491" t="s">
        <v>104</v>
      </c>
      <c r="E491" t="s">
        <v>182</v>
      </c>
      <c r="F491" t="s">
        <v>183</v>
      </c>
      <c r="G491" t="s">
        <v>1064</v>
      </c>
      <c r="H491" t="s">
        <v>1051</v>
      </c>
      <c r="I491" t="s">
        <v>178</v>
      </c>
      <c r="J491" s="109">
        <v>61794521</v>
      </c>
      <c r="K491" s="109">
        <v>50330822</v>
      </c>
      <c r="L491" s="109">
        <v>50602852.640000001</v>
      </c>
      <c r="M491" s="110">
        <v>61794521</v>
      </c>
      <c r="N491" s="110" t="s">
        <v>551</v>
      </c>
      <c r="O491" s="124" t="s">
        <v>7</v>
      </c>
      <c r="P491" s="2"/>
      <c r="Q491" s="2"/>
      <c r="R491" s="2"/>
      <c r="S491" s="2"/>
      <c r="T491" s="2"/>
      <c r="U491" s="2"/>
      <c r="V491" s="2"/>
      <c r="W491" s="2"/>
      <c r="X491" s="2"/>
      <c r="Y491" s="2"/>
      <c r="Z491" s="2"/>
    </row>
    <row r="492" spans="1:26" ht="16.5" customHeight="1">
      <c r="A492" s="2"/>
      <c r="B492" s="125" t="s">
        <v>224</v>
      </c>
      <c r="C492" t="s">
        <v>104</v>
      </c>
      <c r="E492" t="s">
        <v>182</v>
      </c>
      <c r="F492" t="s">
        <v>183</v>
      </c>
      <c r="G492" t="s">
        <v>1065</v>
      </c>
      <c r="H492" t="s">
        <v>1051</v>
      </c>
      <c r="I492" t="s">
        <v>178</v>
      </c>
      <c r="J492" s="109">
        <v>61794521</v>
      </c>
      <c r="K492" s="109">
        <v>50330822</v>
      </c>
      <c r="L492" s="109">
        <v>50602852.640000001</v>
      </c>
      <c r="M492" s="110">
        <v>61794521</v>
      </c>
      <c r="N492" s="110" t="s">
        <v>551</v>
      </c>
      <c r="O492" s="124" t="s">
        <v>7</v>
      </c>
      <c r="P492" s="2"/>
      <c r="Q492" s="2"/>
      <c r="R492" s="2"/>
      <c r="S492" s="2"/>
      <c r="T492" s="2"/>
      <c r="U492" s="2"/>
      <c r="V492" s="2"/>
      <c r="W492" s="2"/>
      <c r="X492" s="2"/>
      <c r="Y492" s="2"/>
      <c r="Z492" s="2"/>
    </row>
    <row r="493" spans="1:26" ht="16.5" customHeight="1">
      <c r="A493" s="2"/>
      <c r="B493" s="125" t="s">
        <v>224</v>
      </c>
      <c r="C493" t="s">
        <v>104</v>
      </c>
      <c r="E493" t="s">
        <v>182</v>
      </c>
      <c r="F493" t="s">
        <v>183</v>
      </c>
      <c r="G493" t="s">
        <v>1066</v>
      </c>
      <c r="H493" t="s">
        <v>1051</v>
      </c>
      <c r="I493" t="s">
        <v>178</v>
      </c>
      <c r="J493" s="109">
        <v>61794521</v>
      </c>
      <c r="K493" s="109">
        <v>50330822</v>
      </c>
      <c r="L493" s="109">
        <v>50602852.640000001</v>
      </c>
      <c r="M493" s="110">
        <v>61794521</v>
      </c>
      <c r="N493" s="110" t="s">
        <v>551</v>
      </c>
      <c r="O493" s="124" t="s">
        <v>7</v>
      </c>
      <c r="P493" s="2"/>
      <c r="Q493" s="2"/>
      <c r="R493" s="2"/>
      <c r="S493" s="2"/>
      <c r="T493" s="2"/>
      <c r="U493" s="2"/>
      <c r="V493" s="2"/>
      <c r="W493" s="2"/>
      <c r="X493" s="2"/>
      <c r="Y493" s="2"/>
      <c r="Z493" s="2"/>
    </row>
    <row r="494" spans="1:26" ht="16.5" customHeight="1">
      <c r="A494" s="2"/>
      <c r="B494" s="125" t="s">
        <v>224</v>
      </c>
      <c r="C494" t="s">
        <v>104</v>
      </c>
      <c r="E494" t="s">
        <v>182</v>
      </c>
      <c r="F494" t="s">
        <v>183</v>
      </c>
      <c r="G494" t="s">
        <v>1067</v>
      </c>
      <c r="H494" t="s">
        <v>1051</v>
      </c>
      <c r="I494" t="s">
        <v>178</v>
      </c>
      <c r="J494" s="109">
        <v>61794521</v>
      </c>
      <c r="K494" s="109">
        <v>50330822</v>
      </c>
      <c r="L494" s="109">
        <v>50602852.640000001</v>
      </c>
      <c r="M494" s="110">
        <v>61794521</v>
      </c>
      <c r="N494" s="110" t="s">
        <v>551</v>
      </c>
      <c r="O494" s="124" t="s">
        <v>7</v>
      </c>
      <c r="P494" s="2"/>
      <c r="Q494" s="2"/>
      <c r="R494" s="2"/>
      <c r="S494" s="2"/>
      <c r="T494" s="2"/>
      <c r="U494" s="2"/>
      <c r="V494" s="2"/>
      <c r="W494" s="2"/>
      <c r="X494" s="2"/>
      <c r="Y494" s="2"/>
      <c r="Z494" s="2"/>
    </row>
    <row r="495" spans="1:26" ht="16.5" customHeight="1">
      <c r="A495" s="2"/>
      <c r="B495" s="125" t="s">
        <v>224</v>
      </c>
      <c r="C495" t="s">
        <v>104</v>
      </c>
      <c r="E495" t="s">
        <v>182</v>
      </c>
      <c r="F495" t="s">
        <v>183</v>
      </c>
      <c r="G495" t="s">
        <v>1068</v>
      </c>
      <c r="H495" t="s">
        <v>1051</v>
      </c>
      <c r="I495" t="s">
        <v>178</v>
      </c>
      <c r="J495" s="109">
        <v>61794521</v>
      </c>
      <c r="K495" s="109">
        <v>50330822</v>
      </c>
      <c r="L495" s="109">
        <v>50602852.640000001</v>
      </c>
      <c r="M495" s="110">
        <v>61794521</v>
      </c>
      <c r="N495" s="110" t="s">
        <v>551</v>
      </c>
      <c r="O495" s="124" t="s">
        <v>7</v>
      </c>
      <c r="P495" s="2"/>
      <c r="Q495" s="2"/>
      <c r="R495" s="2"/>
      <c r="S495" s="2"/>
      <c r="T495" s="2"/>
      <c r="U495" s="2"/>
      <c r="V495" s="2"/>
      <c r="W495" s="2"/>
      <c r="X495" s="2"/>
      <c r="Y495" s="2"/>
      <c r="Z495" s="2"/>
    </row>
    <row r="496" spans="1:26" ht="16.5" customHeight="1">
      <c r="A496" s="2"/>
      <c r="B496" s="125" t="s">
        <v>224</v>
      </c>
      <c r="C496" t="s">
        <v>104</v>
      </c>
      <c r="E496" t="s">
        <v>182</v>
      </c>
      <c r="F496" t="s">
        <v>183</v>
      </c>
      <c r="G496" t="s">
        <v>1069</v>
      </c>
      <c r="H496" t="s">
        <v>1051</v>
      </c>
      <c r="I496" t="s">
        <v>178</v>
      </c>
      <c r="J496" s="109">
        <v>61794521</v>
      </c>
      <c r="K496" s="109">
        <v>50330822</v>
      </c>
      <c r="L496" s="109">
        <v>50602852.640000001</v>
      </c>
      <c r="M496" s="110">
        <v>61794521</v>
      </c>
      <c r="N496" s="110" t="s">
        <v>551</v>
      </c>
      <c r="O496" s="124" t="s">
        <v>7</v>
      </c>
      <c r="P496" s="2"/>
      <c r="Q496" s="2"/>
      <c r="R496" s="2"/>
      <c r="S496" s="2"/>
      <c r="T496" s="2"/>
      <c r="U496" s="2"/>
      <c r="V496" s="2"/>
      <c r="W496" s="2"/>
      <c r="X496" s="2"/>
      <c r="Y496" s="2"/>
      <c r="Z496" s="2"/>
    </row>
    <row r="497" spans="1:26" ht="16.5" customHeight="1">
      <c r="A497" s="2"/>
      <c r="B497" s="125" t="s">
        <v>224</v>
      </c>
      <c r="C497" t="s">
        <v>104</v>
      </c>
      <c r="E497" t="s">
        <v>182</v>
      </c>
      <c r="F497" t="s">
        <v>183</v>
      </c>
      <c r="G497" t="s">
        <v>1070</v>
      </c>
      <c r="H497" t="s">
        <v>1051</v>
      </c>
      <c r="I497" t="s">
        <v>178</v>
      </c>
      <c r="J497" s="109">
        <v>61794521</v>
      </c>
      <c r="K497" s="109">
        <v>50330822</v>
      </c>
      <c r="L497" s="109">
        <v>50602852.640000001</v>
      </c>
      <c r="M497" s="110">
        <v>61794521</v>
      </c>
      <c r="N497" s="110" t="s">
        <v>551</v>
      </c>
      <c r="O497" s="124" t="s">
        <v>7</v>
      </c>
      <c r="P497" s="2"/>
      <c r="Q497" s="2"/>
      <c r="R497" s="2"/>
      <c r="S497" s="2"/>
      <c r="T497" s="2"/>
      <c r="U497" s="2"/>
      <c r="V497" s="2"/>
      <c r="W497" s="2"/>
      <c r="X497" s="2"/>
      <c r="Y497" s="2"/>
      <c r="Z497" s="2"/>
    </row>
    <row r="498" spans="1:26" ht="16.5" customHeight="1">
      <c r="A498" s="2"/>
      <c r="B498" s="125" t="s">
        <v>224</v>
      </c>
      <c r="C498" t="s">
        <v>104</v>
      </c>
      <c r="E498" t="s">
        <v>182</v>
      </c>
      <c r="F498" t="s">
        <v>183</v>
      </c>
      <c r="G498" t="s">
        <v>1071</v>
      </c>
      <c r="H498" t="s">
        <v>233</v>
      </c>
      <c r="I498" t="s">
        <v>178</v>
      </c>
      <c r="J498" s="109">
        <v>157225207</v>
      </c>
      <c r="K498" s="109">
        <v>130336574</v>
      </c>
      <c r="L498" s="109">
        <v>131563503.43000001</v>
      </c>
      <c r="M498" s="110">
        <v>157225207</v>
      </c>
      <c r="N498" s="110" t="s">
        <v>551</v>
      </c>
      <c r="O498" s="124" t="s">
        <v>7</v>
      </c>
      <c r="P498" s="2"/>
      <c r="Q498" s="2"/>
      <c r="R498" s="2"/>
      <c r="S498" s="2"/>
      <c r="T498" s="2"/>
      <c r="U498" s="2"/>
      <c r="V498" s="2"/>
      <c r="W498" s="2"/>
      <c r="X498" s="2"/>
      <c r="Y498" s="2"/>
      <c r="Z498" s="2"/>
    </row>
    <row r="499" spans="1:26" ht="16.5" customHeight="1">
      <c r="A499" s="2"/>
      <c r="B499" s="119"/>
      <c r="C499" s="120"/>
      <c r="D499" s="120"/>
      <c r="E499" s="120"/>
      <c r="F499" s="120"/>
      <c r="G499" s="127" t="s">
        <v>341</v>
      </c>
      <c r="H499" s="127"/>
      <c r="I499" s="127"/>
      <c r="J499" s="128">
        <f>SUM(J167:J498)</f>
        <v>1308470796506</v>
      </c>
      <c r="K499" s="128">
        <f t="shared" ref="K499:M499" si="8">SUM(K167:K498)</f>
        <v>843798148733</v>
      </c>
      <c r="L499" s="128">
        <f t="shared" si="8"/>
        <v>853020060375.63025</v>
      </c>
      <c r="M499" s="128">
        <f t="shared" si="8"/>
        <v>1308470796506</v>
      </c>
      <c r="N499" s="128"/>
      <c r="O499" s="129"/>
      <c r="P499" s="2"/>
      <c r="Q499" s="2"/>
      <c r="R499" s="2"/>
      <c r="S499" s="2"/>
      <c r="T499" s="2"/>
      <c r="U499" s="2"/>
      <c r="V499" s="2"/>
      <c r="W499" s="2"/>
      <c r="X499" s="2"/>
      <c r="Y499" s="2"/>
      <c r="Z499" s="2"/>
    </row>
    <row r="500" spans="1:26" ht="15" customHeight="1">
      <c r="L500" s="109"/>
    </row>
    <row r="501" spans="1:26" ht="15" customHeight="1">
      <c r="L501" s="109"/>
    </row>
    <row r="502" spans="1:26" ht="15" customHeight="1" thickBot="1">
      <c r="B502" s="193" t="s">
        <v>160</v>
      </c>
      <c r="C502" s="194"/>
      <c r="D502" s="194"/>
      <c r="E502" s="194"/>
      <c r="F502" s="194"/>
      <c r="G502" s="194"/>
      <c r="H502" s="194"/>
      <c r="I502" s="194"/>
      <c r="J502" s="194"/>
      <c r="K502" s="194"/>
      <c r="L502" s="194"/>
      <c r="M502" s="194"/>
      <c r="N502" s="194"/>
      <c r="O502" s="195"/>
    </row>
    <row r="503" spans="1:26" ht="15" customHeight="1">
      <c r="B503" s="196" t="s">
        <v>0</v>
      </c>
      <c r="C503" s="197"/>
      <c r="D503" s="197"/>
      <c r="E503" s="197"/>
      <c r="F503" s="197"/>
      <c r="G503" s="197"/>
      <c r="H503" s="197"/>
      <c r="I503" s="197"/>
      <c r="J503" s="197"/>
      <c r="K503" s="197"/>
      <c r="L503" s="197"/>
      <c r="M503" s="197"/>
      <c r="N503" s="197"/>
      <c r="O503" s="198"/>
    </row>
    <row r="504" spans="1:26" ht="15" customHeight="1">
      <c r="B504" s="199" t="s">
        <v>161</v>
      </c>
      <c r="C504" s="200"/>
      <c r="D504" s="200"/>
      <c r="E504" s="200"/>
      <c r="F504" s="200"/>
      <c r="G504" s="200"/>
      <c r="H504" s="200"/>
      <c r="I504" s="200"/>
      <c r="J504" s="200"/>
      <c r="K504" s="200"/>
      <c r="L504" s="200"/>
      <c r="M504" s="200"/>
      <c r="N504" s="200"/>
      <c r="O504" s="201"/>
    </row>
    <row r="505" spans="1:26" ht="15" customHeight="1">
      <c r="B505" s="202">
        <v>45838</v>
      </c>
      <c r="C505" s="203"/>
      <c r="D505" s="203"/>
      <c r="E505" s="203"/>
      <c r="F505" s="203"/>
      <c r="G505" s="203"/>
      <c r="H505" s="203"/>
      <c r="I505" s="203"/>
      <c r="J505" s="203"/>
      <c r="K505" s="203"/>
      <c r="L505" s="203"/>
      <c r="M505" s="203"/>
      <c r="N505" s="203"/>
      <c r="O505" s="204"/>
    </row>
    <row r="506" spans="1:26" ht="15" customHeight="1">
      <c r="B506" s="199" t="s">
        <v>162</v>
      </c>
      <c r="C506" s="200"/>
      <c r="D506" s="200"/>
      <c r="E506" s="200"/>
      <c r="F506" s="200"/>
      <c r="G506" s="200"/>
      <c r="H506" s="200"/>
      <c r="I506" s="200"/>
      <c r="J506" s="200"/>
      <c r="K506" s="200"/>
      <c r="L506" s="200"/>
      <c r="M506" s="200"/>
      <c r="N506" s="200"/>
      <c r="O506" s="201"/>
    </row>
    <row r="507" spans="1:26" ht="15" customHeight="1">
      <c r="B507" s="205" t="s">
        <v>703</v>
      </c>
      <c r="C507" s="206"/>
      <c r="D507" s="206"/>
      <c r="E507" s="206"/>
      <c r="F507" s="206"/>
      <c r="G507" s="206"/>
      <c r="H507" s="206"/>
      <c r="I507" s="206"/>
      <c r="J507" s="206"/>
      <c r="K507" s="206"/>
      <c r="L507" s="206"/>
      <c r="M507" s="206"/>
      <c r="N507" s="206"/>
      <c r="O507" s="207"/>
    </row>
    <row r="508" spans="1:26" ht="15" customHeight="1">
      <c r="B508" s="115"/>
      <c r="C508" s="116"/>
      <c r="D508" s="116"/>
      <c r="E508" s="116"/>
      <c r="F508" s="116"/>
      <c r="G508" s="116"/>
      <c r="H508" s="116"/>
      <c r="I508" s="116"/>
      <c r="J508" s="116"/>
      <c r="K508" s="116"/>
      <c r="L508" s="116"/>
      <c r="M508" s="116"/>
      <c r="N508" s="116"/>
      <c r="O508" s="117"/>
    </row>
    <row r="509" spans="1:26" ht="57.6">
      <c r="B509" s="99" t="s">
        <v>163</v>
      </c>
      <c r="C509" s="99" t="s">
        <v>65</v>
      </c>
      <c r="D509" s="99" t="s">
        <v>66</v>
      </c>
      <c r="E509" s="99" t="s">
        <v>164</v>
      </c>
      <c r="F509" s="99" t="s">
        <v>165</v>
      </c>
      <c r="G509" s="113" t="s">
        <v>166</v>
      </c>
      <c r="H509" s="99" t="s">
        <v>167</v>
      </c>
      <c r="I509" s="99" t="s">
        <v>168</v>
      </c>
      <c r="J509" s="99" t="s">
        <v>169</v>
      </c>
      <c r="K509" s="99" t="s">
        <v>170</v>
      </c>
      <c r="L509" s="99" t="s">
        <v>171</v>
      </c>
      <c r="M509" s="99" t="s">
        <v>172</v>
      </c>
      <c r="N509" s="100" t="s">
        <v>173</v>
      </c>
      <c r="O509" s="99" t="s">
        <v>174</v>
      </c>
    </row>
    <row r="510" spans="1:26" ht="15" customHeight="1">
      <c r="B510" s="122" t="s">
        <v>175</v>
      </c>
      <c r="C510" t="s">
        <v>70</v>
      </c>
      <c r="D510" s="123"/>
      <c r="E510" t="s">
        <v>176</v>
      </c>
      <c r="G510" t="s">
        <v>530</v>
      </c>
      <c r="H510" t="s">
        <v>177</v>
      </c>
      <c r="I510" t="s">
        <v>178</v>
      </c>
      <c r="J510" s="109">
        <v>8608832880</v>
      </c>
      <c r="K510" s="109">
        <v>6000000000</v>
      </c>
      <c r="L510" s="109">
        <v>6125035693.7200003</v>
      </c>
      <c r="M510" s="110">
        <v>8608832880</v>
      </c>
      <c r="N510" s="110" t="s">
        <v>531</v>
      </c>
      <c r="O510" s="124" t="s">
        <v>7</v>
      </c>
    </row>
    <row r="511" spans="1:26" ht="15" customHeight="1">
      <c r="B511" s="125" t="s">
        <v>175</v>
      </c>
      <c r="C511" t="s">
        <v>70</v>
      </c>
      <c r="D511" s="118"/>
      <c r="E511" t="s">
        <v>176</v>
      </c>
      <c r="G511" t="s">
        <v>530</v>
      </c>
      <c r="H511" t="s">
        <v>179</v>
      </c>
      <c r="I511" t="s">
        <v>178</v>
      </c>
      <c r="J511" s="109">
        <v>21783616440</v>
      </c>
      <c r="K511" s="109">
        <v>14000000000</v>
      </c>
      <c r="L511" s="109">
        <v>14298420409</v>
      </c>
      <c r="M511" s="110">
        <v>21783616440</v>
      </c>
      <c r="N511" s="110" t="s">
        <v>532</v>
      </c>
      <c r="O511" s="124" t="s">
        <v>7</v>
      </c>
    </row>
    <row r="512" spans="1:26" ht="15" customHeight="1">
      <c r="B512" s="125" t="s">
        <v>175</v>
      </c>
      <c r="C512" t="s">
        <v>70</v>
      </c>
      <c r="D512" s="118"/>
      <c r="E512" t="s">
        <v>176</v>
      </c>
      <c r="G512" t="s">
        <v>533</v>
      </c>
      <c r="H512" t="s">
        <v>180</v>
      </c>
      <c r="I512" t="s">
        <v>178</v>
      </c>
      <c r="J512" s="109">
        <v>380135274</v>
      </c>
      <c r="K512" s="109">
        <v>267938700</v>
      </c>
      <c r="L512" s="109">
        <v>271025402.98000002</v>
      </c>
      <c r="M512" s="110">
        <v>380135274</v>
      </c>
      <c r="N512" s="110" t="s">
        <v>534</v>
      </c>
      <c r="O512" s="124" t="s">
        <v>7</v>
      </c>
    </row>
    <row r="513" spans="2:15" ht="15" customHeight="1">
      <c r="B513" s="125" t="s">
        <v>175</v>
      </c>
      <c r="C513" t="s">
        <v>70</v>
      </c>
      <c r="D513" s="118"/>
      <c r="E513" t="s">
        <v>176</v>
      </c>
      <c r="G513" t="s">
        <v>533</v>
      </c>
      <c r="H513" t="s">
        <v>180</v>
      </c>
      <c r="I513" t="s">
        <v>178</v>
      </c>
      <c r="J513" s="109">
        <v>380135274</v>
      </c>
      <c r="K513" s="109">
        <v>267938700</v>
      </c>
      <c r="L513" s="109">
        <v>271025402.98000002</v>
      </c>
      <c r="M513" s="110">
        <v>380135274</v>
      </c>
      <c r="N513" s="110" t="s">
        <v>534</v>
      </c>
      <c r="O513" s="124" t="s">
        <v>7</v>
      </c>
    </row>
    <row r="514" spans="2:15" ht="15" customHeight="1">
      <c r="B514" s="125" t="s">
        <v>175</v>
      </c>
      <c r="C514" t="s">
        <v>70</v>
      </c>
      <c r="D514" s="118"/>
      <c r="E514" t="s">
        <v>176</v>
      </c>
      <c r="G514" t="s">
        <v>533</v>
      </c>
      <c r="H514" t="s">
        <v>180</v>
      </c>
      <c r="I514" t="s">
        <v>178</v>
      </c>
      <c r="J514" s="109">
        <v>380135274</v>
      </c>
      <c r="K514" s="109">
        <v>267938700</v>
      </c>
      <c r="L514" s="109">
        <v>271025402.98000002</v>
      </c>
      <c r="M514" s="110">
        <v>380135274</v>
      </c>
      <c r="N514" s="110" t="s">
        <v>534</v>
      </c>
      <c r="O514" s="124" t="s">
        <v>7</v>
      </c>
    </row>
    <row r="515" spans="2:15" ht="15" customHeight="1">
      <c r="B515" s="125" t="s">
        <v>175</v>
      </c>
      <c r="C515" t="s">
        <v>70</v>
      </c>
      <c r="D515" s="118"/>
      <c r="E515" t="s">
        <v>176</v>
      </c>
      <c r="G515" t="s">
        <v>533</v>
      </c>
      <c r="H515" t="s">
        <v>180</v>
      </c>
      <c r="I515" t="s">
        <v>178</v>
      </c>
      <c r="J515" s="109">
        <v>380135274</v>
      </c>
      <c r="K515" s="109">
        <v>267938700</v>
      </c>
      <c r="L515" s="109">
        <v>271025402.98000002</v>
      </c>
      <c r="M515" s="110">
        <v>380135274</v>
      </c>
      <c r="N515" s="110" t="s">
        <v>534</v>
      </c>
      <c r="O515" s="124" t="s">
        <v>7</v>
      </c>
    </row>
    <row r="516" spans="2:15" ht="15" customHeight="1">
      <c r="B516" s="125" t="s">
        <v>181</v>
      </c>
      <c r="C516" t="s">
        <v>342</v>
      </c>
      <c r="E516" t="s">
        <v>182</v>
      </c>
      <c r="F516" t="s">
        <v>183</v>
      </c>
      <c r="G516" t="s">
        <v>535</v>
      </c>
      <c r="H516" t="s">
        <v>343</v>
      </c>
      <c r="I516" t="s">
        <v>178</v>
      </c>
      <c r="J516" s="109">
        <v>897726030</v>
      </c>
      <c r="K516" s="109">
        <v>709003865</v>
      </c>
      <c r="L516" s="109">
        <v>708151317.94000006</v>
      </c>
      <c r="M516" s="110">
        <v>897726030</v>
      </c>
      <c r="N516" s="110" t="s">
        <v>536</v>
      </c>
      <c r="O516" s="124" t="s">
        <v>7</v>
      </c>
    </row>
    <row r="517" spans="2:15" ht="15" customHeight="1">
      <c r="B517" s="125" t="s">
        <v>181</v>
      </c>
      <c r="C517" t="s">
        <v>342</v>
      </c>
      <c r="E517" t="s">
        <v>182</v>
      </c>
      <c r="F517" t="s">
        <v>183</v>
      </c>
      <c r="G517" t="s">
        <v>399</v>
      </c>
      <c r="H517" t="s">
        <v>344</v>
      </c>
      <c r="I517" t="s">
        <v>178</v>
      </c>
      <c r="J517" s="109">
        <v>607020561</v>
      </c>
      <c r="K517" s="109">
        <v>447235808</v>
      </c>
      <c r="L517" s="109">
        <v>451093412.44</v>
      </c>
      <c r="M517" s="110">
        <v>607020561</v>
      </c>
      <c r="N517" s="110" t="s">
        <v>537</v>
      </c>
      <c r="O517" s="124" t="s">
        <v>7</v>
      </c>
    </row>
    <row r="518" spans="2:15" ht="15" customHeight="1">
      <c r="B518" s="125" t="s">
        <v>181</v>
      </c>
      <c r="C518" t="s">
        <v>74</v>
      </c>
      <c r="D518" s="118"/>
      <c r="E518" t="s">
        <v>182</v>
      </c>
      <c r="F518" t="s">
        <v>183</v>
      </c>
      <c r="G518" t="s">
        <v>400</v>
      </c>
      <c r="H518" t="s">
        <v>345</v>
      </c>
      <c r="I518" t="s">
        <v>178</v>
      </c>
      <c r="J518" s="109">
        <v>148996019</v>
      </c>
      <c r="K518" s="109">
        <v>93851295</v>
      </c>
      <c r="L518" s="109">
        <v>97539228.780000001</v>
      </c>
      <c r="M518" s="110">
        <v>148996019</v>
      </c>
      <c r="N518" s="110" t="s">
        <v>401</v>
      </c>
      <c r="O518" s="124" t="s">
        <v>7</v>
      </c>
    </row>
    <row r="519" spans="2:15" ht="15" customHeight="1">
      <c r="B519" s="125" t="s">
        <v>181</v>
      </c>
      <c r="C519" t="s">
        <v>74</v>
      </c>
      <c r="D519" s="118"/>
      <c r="E519" t="s">
        <v>182</v>
      </c>
      <c r="F519" t="s">
        <v>183</v>
      </c>
      <c r="G519" t="s">
        <v>402</v>
      </c>
      <c r="H519" t="s">
        <v>346</v>
      </c>
      <c r="I519" t="s">
        <v>178</v>
      </c>
      <c r="J519" s="109">
        <v>1289397016</v>
      </c>
      <c r="K519" s="109">
        <v>1009964015</v>
      </c>
      <c r="L519" s="109">
        <v>1010732499.66</v>
      </c>
      <c r="M519" s="110">
        <v>1289397016</v>
      </c>
      <c r="N519" s="110" t="s">
        <v>403</v>
      </c>
      <c r="O519" s="124" t="s">
        <v>7</v>
      </c>
    </row>
    <row r="520" spans="2:15" ht="15" customHeight="1">
      <c r="B520" s="125" t="s">
        <v>181</v>
      </c>
      <c r="C520" t="s">
        <v>74</v>
      </c>
      <c r="D520" s="118"/>
      <c r="E520" t="s">
        <v>182</v>
      </c>
      <c r="F520" t="s">
        <v>183</v>
      </c>
      <c r="G520" t="s">
        <v>402</v>
      </c>
      <c r="H520" t="s">
        <v>346</v>
      </c>
      <c r="I520" t="s">
        <v>178</v>
      </c>
      <c r="J520" s="109">
        <v>1289397016</v>
      </c>
      <c r="K520" s="109">
        <v>1009964015</v>
      </c>
      <c r="L520" s="109">
        <v>1010732499.66</v>
      </c>
      <c r="M520" s="110">
        <v>1289397016</v>
      </c>
      <c r="N520" s="110" t="s">
        <v>403</v>
      </c>
      <c r="O520" s="124" t="s">
        <v>7</v>
      </c>
    </row>
    <row r="521" spans="2:15" ht="15" customHeight="1">
      <c r="B521" s="125" t="s">
        <v>181</v>
      </c>
      <c r="C521" t="s">
        <v>74</v>
      </c>
      <c r="D521" s="118"/>
      <c r="E521" t="s">
        <v>182</v>
      </c>
      <c r="F521" t="s">
        <v>183</v>
      </c>
      <c r="G521" t="s">
        <v>402</v>
      </c>
      <c r="H521" t="s">
        <v>346</v>
      </c>
      <c r="I521" t="s">
        <v>178</v>
      </c>
      <c r="J521" s="109">
        <v>1289397016</v>
      </c>
      <c r="K521" s="109">
        <v>1009964015</v>
      </c>
      <c r="L521" s="109">
        <v>1010732499.66</v>
      </c>
      <c r="M521" s="110">
        <v>1289397016</v>
      </c>
      <c r="N521" s="110" t="s">
        <v>403</v>
      </c>
      <c r="O521" s="124" t="s">
        <v>7</v>
      </c>
    </row>
    <row r="522" spans="2:15" ht="15" customHeight="1">
      <c r="B522" s="125" t="s">
        <v>181</v>
      </c>
      <c r="C522" t="s">
        <v>74</v>
      </c>
      <c r="D522" s="118"/>
      <c r="E522" t="s">
        <v>182</v>
      </c>
      <c r="F522" t="s">
        <v>183</v>
      </c>
      <c r="G522" t="s">
        <v>402</v>
      </c>
      <c r="H522" t="s">
        <v>346</v>
      </c>
      <c r="I522" t="s">
        <v>178</v>
      </c>
      <c r="J522" s="109">
        <v>1289397016</v>
      </c>
      <c r="K522" s="109">
        <v>1009964015</v>
      </c>
      <c r="L522" s="109">
        <v>1010732499.66</v>
      </c>
      <c r="M522" s="110">
        <v>1289397016</v>
      </c>
      <c r="N522" s="110" t="s">
        <v>403</v>
      </c>
      <c r="O522" s="124" t="s">
        <v>7</v>
      </c>
    </row>
    <row r="523" spans="2:15" ht="15" customHeight="1">
      <c r="B523" s="125" t="s">
        <v>181</v>
      </c>
      <c r="C523" t="s">
        <v>74</v>
      </c>
      <c r="D523" s="118"/>
      <c r="E523" t="s">
        <v>182</v>
      </c>
      <c r="F523" t="s">
        <v>183</v>
      </c>
      <c r="G523" t="s">
        <v>402</v>
      </c>
      <c r="H523" t="s">
        <v>346</v>
      </c>
      <c r="I523" t="s">
        <v>178</v>
      </c>
      <c r="J523" s="109">
        <v>1289397016</v>
      </c>
      <c r="K523" s="109">
        <v>1009964015</v>
      </c>
      <c r="L523" s="109">
        <v>1010732499.66</v>
      </c>
      <c r="M523" s="110">
        <v>1289397016</v>
      </c>
      <c r="N523" s="110" t="s">
        <v>403</v>
      </c>
      <c r="O523" s="124" t="s">
        <v>7</v>
      </c>
    </row>
    <row r="524" spans="2:15" ht="15" customHeight="1">
      <c r="B524" s="125" t="s">
        <v>181</v>
      </c>
      <c r="C524" t="s">
        <v>74</v>
      </c>
      <c r="D524" s="118"/>
      <c r="E524" t="s">
        <v>182</v>
      </c>
      <c r="F524" t="s">
        <v>183</v>
      </c>
      <c r="G524" t="s">
        <v>402</v>
      </c>
      <c r="H524" t="s">
        <v>346</v>
      </c>
      <c r="I524" t="s">
        <v>178</v>
      </c>
      <c r="J524" s="109">
        <v>1289397016</v>
      </c>
      <c r="K524" s="109">
        <v>1009964015</v>
      </c>
      <c r="L524" s="109">
        <v>1010732499.66</v>
      </c>
      <c r="M524" s="110">
        <v>1289397016</v>
      </c>
      <c r="N524" s="110" t="s">
        <v>403</v>
      </c>
      <c r="O524" s="124" t="s">
        <v>7</v>
      </c>
    </row>
    <row r="525" spans="2:15" ht="15" customHeight="1">
      <c r="B525" s="125" t="s">
        <v>181</v>
      </c>
      <c r="C525" t="s">
        <v>74</v>
      </c>
      <c r="D525" s="118"/>
      <c r="E525" t="s">
        <v>182</v>
      </c>
      <c r="F525" t="s">
        <v>183</v>
      </c>
      <c r="G525" t="s">
        <v>402</v>
      </c>
      <c r="H525" t="s">
        <v>346</v>
      </c>
      <c r="I525" t="s">
        <v>178</v>
      </c>
      <c r="J525" s="109">
        <v>1289397016</v>
      </c>
      <c r="K525" s="109">
        <v>1009964015</v>
      </c>
      <c r="L525" s="109">
        <v>1010732499.66</v>
      </c>
      <c r="M525" s="110">
        <v>1289397016</v>
      </c>
      <c r="N525" s="110" t="s">
        <v>403</v>
      </c>
      <c r="O525" s="124" t="s">
        <v>7</v>
      </c>
    </row>
    <row r="526" spans="2:15" ht="15" customHeight="1">
      <c r="B526" s="125" t="s">
        <v>181</v>
      </c>
      <c r="C526" t="s">
        <v>74</v>
      </c>
      <c r="D526" s="118"/>
      <c r="E526" t="s">
        <v>182</v>
      </c>
      <c r="F526" t="s">
        <v>183</v>
      </c>
      <c r="G526" t="s">
        <v>402</v>
      </c>
      <c r="H526" t="s">
        <v>346</v>
      </c>
      <c r="I526" t="s">
        <v>178</v>
      </c>
      <c r="J526" s="109">
        <v>1289397016</v>
      </c>
      <c r="K526" s="109">
        <v>1009964015</v>
      </c>
      <c r="L526" s="109">
        <v>1010732499.66</v>
      </c>
      <c r="M526" s="110">
        <v>1289397016</v>
      </c>
      <c r="N526" s="110" t="s">
        <v>403</v>
      </c>
      <c r="O526" s="124" t="s">
        <v>7</v>
      </c>
    </row>
    <row r="527" spans="2:15" ht="15" customHeight="1">
      <c r="B527" s="125" t="s">
        <v>181</v>
      </c>
      <c r="C527" t="s">
        <v>74</v>
      </c>
      <c r="D527" s="118"/>
      <c r="E527" t="s">
        <v>182</v>
      </c>
      <c r="F527" t="s">
        <v>183</v>
      </c>
      <c r="G527" t="s">
        <v>402</v>
      </c>
      <c r="H527" t="s">
        <v>346</v>
      </c>
      <c r="I527" t="s">
        <v>178</v>
      </c>
      <c r="J527" s="109">
        <v>1289397016</v>
      </c>
      <c r="K527" s="109">
        <v>1009964015</v>
      </c>
      <c r="L527" s="109">
        <v>1010732499.66</v>
      </c>
      <c r="M527" s="110">
        <v>1289397016</v>
      </c>
      <c r="N527" s="110" t="s">
        <v>403</v>
      </c>
      <c r="O527" s="124" t="s">
        <v>7</v>
      </c>
    </row>
    <row r="528" spans="2:15" ht="15" customHeight="1">
      <c r="B528" s="125" t="s">
        <v>181</v>
      </c>
      <c r="C528" t="s">
        <v>74</v>
      </c>
      <c r="D528" s="118"/>
      <c r="E528" t="s">
        <v>182</v>
      </c>
      <c r="F528" t="s">
        <v>183</v>
      </c>
      <c r="G528" t="s">
        <v>402</v>
      </c>
      <c r="H528" t="s">
        <v>346</v>
      </c>
      <c r="I528" t="s">
        <v>178</v>
      </c>
      <c r="J528" s="109">
        <v>1289397016</v>
      </c>
      <c r="K528" s="109">
        <v>1009964015</v>
      </c>
      <c r="L528" s="109">
        <v>1010732499.66</v>
      </c>
      <c r="M528" s="110">
        <v>1289397016</v>
      </c>
      <c r="N528" s="110" t="s">
        <v>403</v>
      </c>
      <c r="O528" s="124" t="s">
        <v>7</v>
      </c>
    </row>
    <row r="529" spans="2:15" ht="15" customHeight="1">
      <c r="B529" s="125" t="s">
        <v>181</v>
      </c>
      <c r="C529" t="s">
        <v>74</v>
      </c>
      <c r="D529" s="118"/>
      <c r="E529" t="s">
        <v>182</v>
      </c>
      <c r="F529" t="s">
        <v>183</v>
      </c>
      <c r="G529" t="s">
        <v>538</v>
      </c>
      <c r="H529" t="s">
        <v>346</v>
      </c>
      <c r="I529" t="s">
        <v>178</v>
      </c>
      <c r="J529" s="109">
        <v>1289397016</v>
      </c>
      <c r="K529" s="109">
        <v>1011501317</v>
      </c>
      <c r="L529" s="109">
        <v>1010732499.36</v>
      </c>
      <c r="M529" s="110">
        <v>1289397016</v>
      </c>
      <c r="N529" s="110" t="s">
        <v>403</v>
      </c>
      <c r="O529" s="124" t="s">
        <v>7</v>
      </c>
    </row>
    <row r="530" spans="2:15" ht="15" customHeight="1">
      <c r="B530" s="125" t="s">
        <v>181</v>
      </c>
      <c r="C530" t="s">
        <v>74</v>
      </c>
      <c r="D530" s="118"/>
      <c r="E530" t="s">
        <v>182</v>
      </c>
      <c r="F530" t="s">
        <v>183</v>
      </c>
      <c r="G530" t="s">
        <v>538</v>
      </c>
      <c r="H530" t="s">
        <v>346</v>
      </c>
      <c r="I530" t="s">
        <v>178</v>
      </c>
      <c r="J530" s="109">
        <v>1289397016</v>
      </c>
      <c r="K530" s="109">
        <v>1011501317</v>
      </c>
      <c r="L530" s="109">
        <v>1010732499.36</v>
      </c>
      <c r="M530" s="110">
        <v>1289397016</v>
      </c>
      <c r="N530" s="110" t="s">
        <v>403</v>
      </c>
      <c r="O530" s="124" t="s">
        <v>7</v>
      </c>
    </row>
    <row r="531" spans="2:15" ht="15" customHeight="1">
      <c r="B531" s="125" t="s">
        <v>181</v>
      </c>
      <c r="C531" t="s">
        <v>74</v>
      </c>
      <c r="D531" s="118"/>
      <c r="E531" t="s">
        <v>182</v>
      </c>
      <c r="F531" t="s">
        <v>183</v>
      </c>
      <c r="G531" t="s">
        <v>538</v>
      </c>
      <c r="H531" t="s">
        <v>346</v>
      </c>
      <c r="I531" t="s">
        <v>178</v>
      </c>
      <c r="J531" s="109">
        <v>1289397016</v>
      </c>
      <c r="K531" s="109">
        <v>1011501317</v>
      </c>
      <c r="L531" s="109">
        <v>1010732499.36</v>
      </c>
      <c r="M531" s="110">
        <v>1289397016</v>
      </c>
      <c r="N531" s="110" t="s">
        <v>403</v>
      </c>
      <c r="O531" s="124" t="s">
        <v>7</v>
      </c>
    </row>
    <row r="532" spans="2:15" ht="15" customHeight="1">
      <c r="B532" s="125" t="s">
        <v>181</v>
      </c>
      <c r="C532" t="s">
        <v>74</v>
      </c>
      <c r="D532" s="118"/>
      <c r="E532" t="s">
        <v>182</v>
      </c>
      <c r="F532" t="s">
        <v>183</v>
      </c>
      <c r="G532" t="s">
        <v>539</v>
      </c>
      <c r="H532" t="s">
        <v>346</v>
      </c>
      <c r="I532" t="s">
        <v>178</v>
      </c>
      <c r="J532" s="109">
        <v>1289397016</v>
      </c>
      <c r="K532" s="109">
        <v>1013811652</v>
      </c>
      <c r="L532" s="109">
        <v>1010732499.28</v>
      </c>
      <c r="M532" s="110">
        <v>1289397016</v>
      </c>
      <c r="N532" s="110" t="s">
        <v>403</v>
      </c>
      <c r="O532" s="124" t="s">
        <v>7</v>
      </c>
    </row>
    <row r="533" spans="2:15" ht="15" customHeight="1">
      <c r="B533" s="125" t="s">
        <v>181</v>
      </c>
      <c r="C533" t="s">
        <v>74</v>
      </c>
      <c r="D533" s="118"/>
      <c r="E533" t="s">
        <v>182</v>
      </c>
      <c r="F533" t="s">
        <v>183</v>
      </c>
      <c r="G533" t="s">
        <v>539</v>
      </c>
      <c r="H533" t="s">
        <v>346</v>
      </c>
      <c r="I533" t="s">
        <v>178</v>
      </c>
      <c r="J533" s="109">
        <v>1289397016</v>
      </c>
      <c r="K533" s="109">
        <v>1013811652</v>
      </c>
      <c r="L533" s="109">
        <v>1010732499.28</v>
      </c>
      <c r="M533" s="110">
        <v>1289397016</v>
      </c>
      <c r="N533" s="110" t="s">
        <v>403</v>
      </c>
      <c r="O533" s="124" t="s">
        <v>7</v>
      </c>
    </row>
    <row r="534" spans="2:15" ht="15" customHeight="1">
      <c r="B534" s="125" t="s">
        <v>181</v>
      </c>
      <c r="C534" t="s">
        <v>74</v>
      </c>
      <c r="D534" s="118"/>
      <c r="E534" t="s">
        <v>182</v>
      </c>
      <c r="F534" t="s">
        <v>183</v>
      </c>
      <c r="G534" t="s">
        <v>539</v>
      </c>
      <c r="H534" t="s">
        <v>346</v>
      </c>
      <c r="I534" t="s">
        <v>178</v>
      </c>
      <c r="J534" s="109">
        <v>1289397016</v>
      </c>
      <c r="K534" s="109">
        <v>1013811652</v>
      </c>
      <c r="L534" s="109">
        <v>1010732499.28</v>
      </c>
      <c r="M534" s="110">
        <v>1289397016</v>
      </c>
      <c r="N534" s="110" t="s">
        <v>403</v>
      </c>
      <c r="O534" s="124" t="s">
        <v>7</v>
      </c>
    </row>
    <row r="535" spans="2:15" ht="15" customHeight="1">
      <c r="B535" s="125" t="s">
        <v>181</v>
      </c>
      <c r="C535" t="s">
        <v>74</v>
      </c>
      <c r="D535" s="118"/>
      <c r="E535" t="s">
        <v>182</v>
      </c>
      <c r="F535" t="s">
        <v>183</v>
      </c>
      <c r="G535" t="s">
        <v>539</v>
      </c>
      <c r="H535" t="s">
        <v>346</v>
      </c>
      <c r="I535" t="s">
        <v>178</v>
      </c>
      <c r="J535" s="109">
        <v>1289397016</v>
      </c>
      <c r="K535" s="109">
        <v>1013811652</v>
      </c>
      <c r="L535" s="109">
        <v>1010732499.28</v>
      </c>
      <c r="M535" s="110">
        <v>1289397016</v>
      </c>
      <c r="N535" s="110" t="s">
        <v>403</v>
      </c>
      <c r="O535" s="124" t="s">
        <v>7</v>
      </c>
    </row>
    <row r="536" spans="2:15" ht="15" customHeight="1">
      <c r="B536" s="125" t="s">
        <v>181</v>
      </c>
      <c r="C536" t="s">
        <v>74</v>
      </c>
      <c r="D536" s="118"/>
      <c r="E536" t="s">
        <v>182</v>
      </c>
      <c r="F536" t="s">
        <v>183</v>
      </c>
      <c r="G536" t="s">
        <v>540</v>
      </c>
      <c r="H536" t="s">
        <v>346</v>
      </c>
      <c r="I536" t="s">
        <v>178</v>
      </c>
      <c r="J536" s="109">
        <v>1271944945</v>
      </c>
      <c r="K536" s="109">
        <v>1009580117</v>
      </c>
      <c r="L536" s="109">
        <v>1010732499.33</v>
      </c>
      <c r="M536" s="110">
        <v>1271944945</v>
      </c>
      <c r="N536" s="110" t="s">
        <v>403</v>
      </c>
      <c r="O536" s="124" t="s">
        <v>7</v>
      </c>
    </row>
    <row r="537" spans="2:15" ht="15" customHeight="1">
      <c r="B537" s="125" t="s">
        <v>181</v>
      </c>
      <c r="C537" t="s">
        <v>74</v>
      </c>
      <c r="D537" s="118"/>
      <c r="E537" t="s">
        <v>182</v>
      </c>
      <c r="F537" t="s">
        <v>183</v>
      </c>
      <c r="G537" t="s">
        <v>540</v>
      </c>
      <c r="H537" t="s">
        <v>346</v>
      </c>
      <c r="I537" t="s">
        <v>178</v>
      </c>
      <c r="J537" s="109">
        <v>1271944945</v>
      </c>
      <c r="K537" s="109">
        <v>1009580117</v>
      </c>
      <c r="L537" s="109">
        <v>1010732499.33</v>
      </c>
      <c r="M537" s="110">
        <v>1271944945</v>
      </c>
      <c r="N537" s="110" t="s">
        <v>403</v>
      </c>
      <c r="O537" s="124" t="s">
        <v>7</v>
      </c>
    </row>
    <row r="538" spans="2:15" ht="15" customHeight="1">
      <c r="B538" s="125" t="s">
        <v>181</v>
      </c>
      <c r="C538" t="s">
        <v>74</v>
      </c>
      <c r="D538" s="118"/>
      <c r="E538" t="s">
        <v>182</v>
      </c>
      <c r="F538" t="s">
        <v>183</v>
      </c>
      <c r="G538" t="s">
        <v>541</v>
      </c>
      <c r="H538" t="s">
        <v>346</v>
      </c>
      <c r="I538" t="s">
        <v>178</v>
      </c>
      <c r="J538" s="109">
        <v>1271944945</v>
      </c>
      <c r="K538" s="109">
        <v>1016320540</v>
      </c>
      <c r="L538" s="109">
        <v>1010732498.98</v>
      </c>
      <c r="M538" s="110">
        <v>1271944945</v>
      </c>
      <c r="N538" s="110" t="s">
        <v>403</v>
      </c>
      <c r="O538" s="124" t="s">
        <v>7</v>
      </c>
    </row>
    <row r="539" spans="2:15" ht="15" customHeight="1">
      <c r="B539" s="125" t="s">
        <v>181</v>
      </c>
      <c r="C539" t="s">
        <v>74</v>
      </c>
      <c r="D539" s="118"/>
      <c r="E539" t="s">
        <v>182</v>
      </c>
      <c r="F539" t="s">
        <v>183</v>
      </c>
      <c r="G539" t="s">
        <v>541</v>
      </c>
      <c r="H539" t="s">
        <v>346</v>
      </c>
      <c r="I539" t="s">
        <v>178</v>
      </c>
      <c r="J539" s="109">
        <v>1271944945</v>
      </c>
      <c r="K539" s="109">
        <v>1016320540</v>
      </c>
      <c r="L539" s="109">
        <v>1010732498.98</v>
      </c>
      <c r="M539" s="110">
        <v>1271944945</v>
      </c>
      <c r="N539" s="110" t="s">
        <v>403</v>
      </c>
      <c r="O539" s="124" t="s">
        <v>7</v>
      </c>
    </row>
    <row r="540" spans="2:15" ht="15" customHeight="1">
      <c r="B540" s="125" t="s">
        <v>181</v>
      </c>
      <c r="C540" t="s">
        <v>74</v>
      </c>
      <c r="D540" s="118"/>
      <c r="E540" t="s">
        <v>182</v>
      </c>
      <c r="F540" t="s">
        <v>183</v>
      </c>
      <c r="G540" t="s">
        <v>542</v>
      </c>
      <c r="H540" t="s">
        <v>346</v>
      </c>
      <c r="I540" t="s">
        <v>178</v>
      </c>
      <c r="J540" s="109">
        <v>1254492874</v>
      </c>
      <c r="K540" s="109">
        <v>1000599025</v>
      </c>
      <c r="L540" s="109">
        <v>1010732499.5700001</v>
      </c>
      <c r="M540" s="110">
        <v>1254492874</v>
      </c>
      <c r="N540" s="110" t="s">
        <v>403</v>
      </c>
      <c r="O540" s="124" t="s">
        <v>7</v>
      </c>
    </row>
    <row r="541" spans="2:15" ht="15" customHeight="1">
      <c r="B541" s="125" t="s">
        <v>181</v>
      </c>
      <c r="C541" t="s">
        <v>74</v>
      </c>
      <c r="D541" s="118"/>
      <c r="E541" t="s">
        <v>182</v>
      </c>
      <c r="F541" t="s">
        <v>183</v>
      </c>
      <c r="G541" t="s">
        <v>543</v>
      </c>
      <c r="H541" t="s">
        <v>346</v>
      </c>
      <c r="I541" t="s">
        <v>178</v>
      </c>
      <c r="J541" s="109">
        <v>1254492874</v>
      </c>
      <c r="K541" s="109">
        <v>1000789278</v>
      </c>
      <c r="L541" s="109">
        <v>1010732499.53</v>
      </c>
      <c r="M541" s="110">
        <v>1254492874</v>
      </c>
      <c r="N541" s="110" t="s">
        <v>403</v>
      </c>
      <c r="O541" s="124" t="s">
        <v>7</v>
      </c>
    </row>
    <row r="542" spans="2:15" ht="15" customHeight="1">
      <c r="B542" s="125" t="s">
        <v>181</v>
      </c>
      <c r="C542" t="s">
        <v>74</v>
      </c>
      <c r="D542" s="118"/>
      <c r="E542" t="s">
        <v>182</v>
      </c>
      <c r="F542" t="s">
        <v>183</v>
      </c>
      <c r="G542" t="s">
        <v>543</v>
      </c>
      <c r="H542" t="s">
        <v>346</v>
      </c>
      <c r="I542" t="s">
        <v>178</v>
      </c>
      <c r="J542" s="109">
        <v>1254492874</v>
      </c>
      <c r="K542" s="109">
        <v>1000789278</v>
      </c>
      <c r="L542" s="109">
        <v>1010732499.53</v>
      </c>
      <c r="M542" s="110">
        <v>1254492874</v>
      </c>
      <c r="N542" s="110" t="s">
        <v>403</v>
      </c>
      <c r="O542" s="124" t="s">
        <v>7</v>
      </c>
    </row>
    <row r="543" spans="2:15" ht="15" customHeight="1">
      <c r="B543" s="125" t="s">
        <v>181</v>
      </c>
      <c r="C543" t="s">
        <v>74</v>
      </c>
      <c r="D543" s="118"/>
      <c r="E543" t="s">
        <v>182</v>
      </c>
      <c r="F543" t="s">
        <v>183</v>
      </c>
      <c r="G543" t="s">
        <v>543</v>
      </c>
      <c r="H543" t="s">
        <v>346</v>
      </c>
      <c r="I543" t="s">
        <v>178</v>
      </c>
      <c r="J543" s="109">
        <v>1254492874</v>
      </c>
      <c r="K543" s="109">
        <v>1000789278</v>
      </c>
      <c r="L543" s="109">
        <v>1010732499.53</v>
      </c>
      <c r="M543" s="110">
        <v>1254492874</v>
      </c>
      <c r="N543" s="110" t="s">
        <v>403</v>
      </c>
      <c r="O543" s="124" t="s">
        <v>7</v>
      </c>
    </row>
    <row r="544" spans="2:15" ht="15" customHeight="1">
      <c r="B544" s="125" t="s">
        <v>181</v>
      </c>
      <c r="C544" t="s">
        <v>74</v>
      </c>
      <c r="D544" s="118"/>
      <c r="E544" t="s">
        <v>182</v>
      </c>
      <c r="F544" t="s">
        <v>183</v>
      </c>
      <c r="G544" t="s">
        <v>543</v>
      </c>
      <c r="H544" t="s">
        <v>346</v>
      </c>
      <c r="I544" t="s">
        <v>178</v>
      </c>
      <c r="J544" s="109">
        <v>1254492874</v>
      </c>
      <c r="K544" s="109">
        <v>1000789278</v>
      </c>
      <c r="L544" s="109">
        <v>1010732499.53</v>
      </c>
      <c r="M544" s="110">
        <v>1254492874</v>
      </c>
      <c r="N544" s="110" t="s">
        <v>403</v>
      </c>
      <c r="O544" s="124" t="s">
        <v>7</v>
      </c>
    </row>
    <row r="545" spans="2:15" ht="15" customHeight="1">
      <c r="B545" s="125" t="s">
        <v>181</v>
      </c>
      <c r="C545" t="s">
        <v>74</v>
      </c>
      <c r="D545" s="118"/>
      <c r="E545" t="s">
        <v>182</v>
      </c>
      <c r="F545" t="s">
        <v>183</v>
      </c>
      <c r="G545" t="s">
        <v>544</v>
      </c>
      <c r="H545" t="s">
        <v>346</v>
      </c>
      <c r="I545" t="s">
        <v>178</v>
      </c>
      <c r="J545" s="109">
        <v>1254492874</v>
      </c>
      <c r="K545" s="109">
        <v>1005391156</v>
      </c>
      <c r="L545" s="109">
        <v>1006754739.08</v>
      </c>
      <c r="M545" s="110">
        <v>1254492874</v>
      </c>
      <c r="N545" s="110" t="s">
        <v>545</v>
      </c>
      <c r="O545" s="124" t="s">
        <v>7</v>
      </c>
    </row>
    <row r="546" spans="2:15" ht="15" customHeight="1">
      <c r="B546" s="125" t="s">
        <v>181</v>
      </c>
      <c r="C546" t="s">
        <v>74</v>
      </c>
      <c r="D546" s="118"/>
      <c r="E546" t="s">
        <v>182</v>
      </c>
      <c r="F546" t="s">
        <v>183</v>
      </c>
      <c r="G546" t="s">
        <v>544</v>
      </c>
      <c r="H546" t="s">
        <v>346</v>
      </c>
      <c r="I546" t="s">
        <v>178</v>
      </c>
      <c r="J546" s="109">
        <v>1254492874</v>
      </c>
      <c r="K546" s="109">
        <v>1005391156</v>
      </c>
      <c r="L546" s="109">
        <v>1006754739.08</v>
      </c>
      <c r="M546" s="110">
        <v>1254492874</v>
      </c>
      <c r="N546" s="110" t="s">
        <v>545</v>
      </c>
      <c r="O546" s="124" t="s">
        <v>7</v>
      </c>
    </row>
    <row r="547" spans="2:15" ht="15" customHeight="1">
      <c r="B547" s="125" t="s">
        <v>181</v>
      </c>
      <c r="C547" t="s">
        <v>74</v>
      </c>
      <c r="D547" s="118"/>
      <c r="E547" t="s">
        <v>182</v>
      </c>
      <c r="F547" t="s">
        <v>183</v>
      </c>
      <c r="G547" t="s">
        <v>544</v>
      </c>
      <c r="H547" t="s">
        <v>346</v>
      </c>
      <c r="I547" t="s">
        <v>178</v>
      </c>
      <c r="J547" s="109">
        <v>1254492874</v>
      </c>
      <c r="K547" s="109">
        <v>1005391156</v>
      </c>
      <c r="L547" s="109">
        <v>1006754739.08</v>
      </c>
      <c r="M547" s="110">
        <v>1254492874</v>
      </c>
      <c r="N547" s="110" t="s">
        <v>545</v>
      </c>
      <c r="O547" s="124" t="s">
        <v>7</v>
      </c>
    </row>
    <row r="548" spans="2:15" ht="15" customHeight="1">
      <c r="B548" s="125" t="s">
        <v>181</v>
      </c>
      <c r="C548" t="s">
        <v>74</v>
      </c>
      <c r="D548" s="118"/>
      <c r="E548" t="s">
        <v>182</v>
      </c>
      <c r="F548" t="s">
        <v>183</v>
      </c>
      <c r="G548" t="s">
        <v>546</v>
      </c>
      <c r="H548" t="s">
        <v>346</v>
      </c>
      <c r="I548" t="s">
        <v>178</v>
      </c>
      <c r="J548" s="109">
        <v>1254492874</v>
      </c>
      <c r="K548" s="109">
        <v>1001915050</v>
      </c>
      <c r="L548" s="109">
        <v>1003099120.13</v>
      </c>
      <c r="M548" s="110">
        <v>1254492874</v>
      </c>
      <c r="N548" s="110" t="s">
        <v>547</v>
      </c>
      <c r="O548" s="124" t="s">
        <v>7</v>
      </c>
    </row>
    <row r="549" spans="2:15" ht="15" customHeight="1">
      <c r="B549" s="125" t="s">
        <v>224</v>
      </c>
      <c r="C549" t="s">
        <v>74</v>
      </c>
      <c r="D549" s="118"/>
      <c r="E549" t="s">
        <v>182</v>
      </c>
      <c r="F549" t="s">
        <v>183</v>
      </c>
      <c r="G549" t="s">
        <v>548</v>
      </c>
      <c r="H549" t="s">
        <v>549</v>
      </c>
      <c r="I549" t="s">
        <v>178</v>
      </c>
      <c r="J549" s="109">
        <v>1245479452</v>
      </c>
      <c r="K549" s="109">
        <v>1020328768</v>
      </c>
      <c r="L549" s="109">
        <v>1021097799.13</v>
      </c>
      <c r="M549" s="110">
        <v>1245479452</v>
      </c>
      <c r="N549" s="110" t="s">
        <v>550</v>
      </c>
      <c r="O549" s="124" t="s">
        <v>7</v>
      </c>
    </row>
    <row r="550" spans="2:15" ht="15" customHeight="1">
      <c r="B550" s="125" t="s">
        <v>224</v>
      </c>
      <c r="C550" t="s">
        <v>74</v>
      </c>
      <c r="D550" s="118"/>
      <c r="E550" t="s">
        <v>182</v>
      </c>
      <c r="F550" t="s">
        <v>183</v>
      </c>
      <c r="G550" t="s">
        <v>548</v>
      </c>
      <c r="H550" t="s">
        <v>549</v>
      </c>
      <c r="I550" t="s">
        <v>178</v>
      </c>
      <c r="J550" s="109">
        <v>1245479452</v>
      </c>
      <c r="K550" s="109">
        <v>1020328768</v>
      </c>
      <c r="L550" s="109">
        <v>1021097799.13</v>
      </c>
      <c r="M550" s="110">
        <v>1245479452</v>
      </c>
      <c r="N550" s="110" t="s">
        <v>550</v>
      </c>
      <c r="O550" s="124" t="s">
        <v>7</v>
      </c>
    </row>
    <row r="551" spans="2:15" ht="15" customHeight="1">
      <c r="B551" s="125" t="s">
        <v>224</v>
      </c>
      <c r="C551" t="s">
        <v>74</v>
      </c>
      <c r="D551" s="118"/>
      <c r="E551" t="s">
        <v>182</v>
      </c>
      <c r="F551" t="s">
        <v>183</v>
      </c>
      <c r="G551" t="s">
        <v>548</v>
      </c>
      <c r="H551" t="s">
        <v>549</v>
      </c>
      <c r="I551" t="s">
        <v>178</v>
      </c>
      <c r="J551" s="109">
        <v>1245479452</v>
      </c>
      <c r="K551" s="109">
        <v>1020328768</v>
      </c>
      <c r="L551" s="109">
        <v>1021097799.13</v>
      </c>
      <c r="M551" s="110">
        <v>1245479452</v>
      </c>
      <c r="N551" s="110" t="s">
        <v>550</v>
      </c>
      <c r="O551" s="124" t="s">
        <v>7</v>
      </c>
    </row>
    <row r="552" spans="2:15" ht="15" customHeight="1">
      <c r="B552" s="125" t="s">
        <v>181</v>
      </c>
      <c r="C552" t="s">
        <v>347</v>
      </c>
      <c r="D552" s="118"/>
      <c r="E552" t="s">
        <v>182</v>
      </c>
      <c r="F552" t="s">
        <v>183</v>
      </c>
      <c r="G552" t="s">
        <v>412</v>
      </c>
      <c r="H552" t="s">
        <v>348</v>
      </c>
      <c r="I552" t="s">
        <v>178</v>
      </c>
      <c r="J552" s="109">
        <v>607226014</v>
      </c>
      <c r="K552" s="109">
        <v>470186037</v>
      </c>
      <c r="L552" s="109">
        <v>485021723.06</v>
      </c>
      <c r="M552" s="110">
        <v>607226014</v>
      </c>
      <c r="N552" s="110" t="s">
        <v>551</v>
      </c>
      <c r="O552" s="124" t="s">
        <v>7</v>
      </c>
    </row>
    <row r="553" spans="2:15" ht="15" customHeight="1">
      <c r="B553" s="125" t="s">
        <v>181</v>
      </c>
      <c r="C553" t="s">
        <v>347</v>
      </c>
      <c r="D553" s="118"/>
      <c r="E553" t="s">
        <v>182</v>
      </c>
      <c r="F553" t="s">
        <v>183</v>
      </c>
      <c r="G553" t="s">
        <v>552</v>
      </c>
      <c r="H553" t="s">
        <v>349</v>
      </c>
      <c r="I553" t="s">
        <v>178</v>
      </c>
      <c r="J553" s="109">
        <v>637619867</v>
      </c>
      <c r="K553" s="109">
        <v>572727560</v>
      </c>
      <c r="L553" s="109">
        <v>572602983.92999995</v>
      </c>
      <c r="M553" s="110">
        <v>637619867</v>
      </c>
      <c r="N553" s="110" t="s">
        <v>401</v>
      </c>
      <c r="O553" s="124" t="s">
        <v>7</v>
      </c>
    </row>
    <row r="554" spans="2:15" ht="15" customHeight="1">
      <c r="B554" s="125" t="s">
        <v>175</v>
      </c>
      <c r="C554" t="s">
        <v>75</v>
      </c>
      <c r="D554" s="118"/>
      <c r="E554" t="s">
        <v>182</v>
      </c>
      <c r="F554" t="s">
        <v>183</v>
      </c>
      <c r="G554" t="s">
        <v>413</v>
      </c>
      <c r="H554" t="s">
        <v>184</v>
      </c>
      <c r="I554" t="s">
        <v>178</v>
      </c>
      <c r="J554" s="109">
        <v>3021323041</v>
      </c>
      <c r="K554" s="109">
        <v>2141846105</v>
      </c>
      <c r="L554" s="109">
        <v>2161755113.7399998</v>
      </c>
      <c r="M554" s="110">
        <v>3021323041</v>
      </c>
      <c r="N554" s="110" t="s">
        <v>553</v>
      </c>
      <c r="O554" s="124" t="s">
        <v>7</v>
      </c>
    </row>
    <row r="555" spans="2:15" ht="15" customHeight="1">
      <c r="B555" s="125" t="s">
        <v>175</v>
      </c>
      <c r="C555" t="s">
        <v>75</v>
      </c>
      <c r="D555" s="118"/>
      <c r="E555" t="s">
        <v>182</v>
      </c>
      <c r="F555" t="s">
        <v>183</v>
      </c>
      <c r="G555" t="s">
        <v>414</v>
      </c>
      <c r="H555" t="s">
        <v>185</v>
      </c>
      <c r="I555" t="s">
        <v>178</v>
      </c>
      <c r="J555" s="109">
        <v>6592880</v>
      </c>
      <c r="K555" s="109">
        <v>4019946</v>
      </c>
      <c r="L555" s="109">
        <v>4055220.78</v>
      </c>
      <c r="M555" s="110">
        <v>6592880</v>
      </c>
      <c r="N555" s="110" t="s">
        <v>554</v>
      </c>
      <c r="O555" s="124" t="s">
        <v>7</v>
      </c>
    </row>
    <row r="556" spans="2:15" ht="15" customHeight="1">
      <c r="B556" s="125" t="s">
        <v>175</v>
      </c>
      <c r="C556" t="s">
        <v>75</v>
      </c>
      <c r="D556" s="118"/>
      <c r="E556" t="s">
        <v>182</v>
      </c>
      <c r="F556" t="s">
        <v>183</v>
      </c>
      <c r="G556" t="s">
        <v>415</v>
      </c>
      <c r="H556" t="s">
        <v>186</v>
      </c>
      <c r="I556" t="s">
        <v>178</v>
      </c>
      <c r="J556" s="109">
        <v>3505212263</v>
      </c>
      <c r="K556" s="109">
        <v>2253279287</v>
      </c>
      <c r="L556" s="109">
        <v>2277498938.8299999</v>
      </c>
      <c r="M556" s="110">
        <v>3505212263</v>
      </c>
      <c r="N556" s="110" t="s">
        <v>555</v>
      </c>
      <c r="O556" s="124" t="s">
        <v>7</v>
      </c>
    </row>
    <row r="557" spans="2:15" ht="15" customHeight="1">
      <c r="B557" s="125" t="s">
        <v>175</v>
      </c>
      <c r="C557" t="s">
        <v>75</v>
      </c>
      <c r="E557" t="s">
        <v>182</v>
      </c>
      <c r="F557" t="s">
        <v>183</v>
      </c>
      <c r="G557" t="s">
        <v>408</v>
      </c>
      <c r="H557" t="s">
        <v>187</v>
      </c>
      <c r="I557" t="s">
        <v>178</v>
      </c>
      <c r="J557" s="109">
        <v>2900055008</v>
      </c>
      <c r="K557" s="109">
        <v>1937994960</v>
      </c>
      <c r="L557" s="109">
        <v>1955811747.1099999</v>
      </c>
      <c r="M557" s="110">
        <v>2900055008</v>
      </c>
      <c r="N557" s="110" t="s">
        <v>556</v>
      </c>
      <c r="O557" s="124" t="s">
        <v>7</v>
      </c>
    </row>
    <row r="558" spans="2:15" ht="15" customHeight="1">
      <c r="B558" s="125" t="s">
        <v>175</v>
      </c>
      <c r="C558" t="s">
        <v>75</v>
      </c>
      <c r="E558" t="s">
        <v>182</v>
      </c>
      <c r="F558" t="s">
        <v>183</v>
      </c>
      <c r="G558" t="s">
        <v>408</v>
      </c>
      <c r="H558" t="s">
        <v>188</v>
      </c>
      <c r="I558" t="s">
        <v>178</v>
      </c>
      <c r="J558" s="109">
        <v>3747236880</v>
      </c>
      <c r="K558" s="109">
        <v>2605579068</v>
      </c>
      <c r="L558" s="109">
        <v>2629297950.2600002</v>
      </c>
      <c r="M558" s="110">
        <v>3747236880</v>
      </c>
      <c r="N558" s="110" t="s">
        <v>557</v>
      </c>
      <c r="O558" s="124" t="s">
        <v>7</v>
      </c>
    </row>
    <row r="559" spans="2:15" ht="15" customHeight="1">
      <c r="B559" s="125" t="s">
        <v>175</v>
      </c>
      <c r="C559" t="s">
        <v>75</v>
      </c>
      <c r="E559" t="s">
        <v>182</v>
      </c>
      <c r="F559" t="s">
        <v>183</v>
      </c>
      <c r="G559" t="s">
        <v>416</v>
      </c>
      <c r="H559" t="s">
        <v>189</v>
      </c>
      <c r="I559" t="s">
        <v>178</v>
      </c>
      <c r="J559" s="109">
        <v>2114663012</v>
      </c>
      <c r="K559" s="109">
        <v>1513142467</v>
      </c>
      <c r="L559" s="109">
        <v>1519696027.8800001</v>
      </c>
      <c r="M559" s="110">
        <v>2114663012</v>
      </c>
      <c r="N559" s="110" t="s">
        <v>558</v>
      </c>
      <c r="O559" s="124" t="s">
        <v>7</v>
      </c>
    </row>
    <row r="560" spans="2:15" ht="15" customHeight="1">
      <c r="B560" s="125" t="s">
        <v>175</v>
      </c>
      <c r="C560" t="s">
        <v>75</v>
      </c>
      <c r="E560" t="s">
        <v>182</v>
      </c>
      <c r="F560" t="s">
        <v>183</v>
      </c>
      <c r="G560" t="s">
        <v>417</v>
      </c>
      <c r="H560" t="s">
        <v>190</v>
      </c>
      <c r="I560" t="s">
        <v>178</v>
      </c>
      <c r="J560" s="109">
        <v>3862038252</v>
      </c>
      <c r="K560" s="109">
        <v>2459999998</v>
      </c>
      <c r="L560" s="109">
        <v>2517112020.5100002</v>
      </c>
      <c r="M560" s="110">
        <v>3862038252</v>
      </c>
      <c r="N560" s="110" t="s">
        <v>559</v>
      </c>
      <c r="O560" s="124" t="s">
        <v>7</v>
      </c>
    </row>
    <row r="561" spans="2:15" ht="15" customHeight="1">
      <c r="B561" s="125" t="s">
        <v>175</v>
      </c>
      <c r="C561" t="s">
        <v>75</v>
      </c>
      <c r="E561" t="s">
        <v>182</v>
      </c>
      <c r="F561" t="s">
        <v>183</v>
      </c>
      <c r="G561" t="s">
        <v>417</v>
      </c>
      <c r="H561" t="s">
        <v>191</v>
      </c>
      <c r="I561" t="s">
        <v>178</v>
      </c>
      <c r="J561" s="109">
        <v>4855680824</v>
      </c>
      <c r="K561" s="109">
        <v>2999999998</v>
      </c>
      <c r="L561" s="109">
        <v>3070574174</v>
      </c>
      <c r="M561" s="110">
        <v>4855680824</v>
      </c>
      <c r="N561" s="110" t="s">
        <v>560</v>
      </c>
      <c r="O561" s="124" t="s">
        <v>7</v>
      </c>
    </row>
    <row r="562" spans="2:15" ht="15" customHeight="1">
      <c r="B562" s="125" t="s">
        <v>175</v>
      </c>
      <c r="C562" t="s">
        <v>75</v>
      </c>
      <c r="E562" t="s">
        <v>182</v>
      </c>
      <c r="F562" t="s">
        <v>183</v>
      </c>
      <c r="G562" t="s">
        <v>417</v>
      </c>
      <c r="H562" t="s">
        <v>192</v>
      </c>
      <c r="I562" t="s">
        <v>178</v>
      </c>
      <c r="J562" s="109">
        <v>6592876720</v>
      </c>
      <c r="K562" s="109">
        <v>4000000000</v>
      </c>
      <c r="L562" s="109">
        <v>4095049569.52</v>
      </c>
      <c r="M562" s="110">
        <v>6592876720</v>
      </c>
      <c r="N562" s="110" t="s">
        <v>554</v>
      </c>
      <c r="O562" s="124" t="s">
        <v>7</v>
      </c>
    </row>
    <row r="563" spans="2:15" ht="15" customHeight="1">
      <c r="B563" s="125" t="s">
        <v>175</v>
      </c>
      <c r="C563" t="s">
        <v>75</v>
      </c>
      <c r="E563" t="s">
        <v>182</v>
      </c>
      <c r="F563" t="s">
        <v>183</v>
      </c>
      <c r="G563" t="s">
        <v>418</v>
      </c>
      <c r="H563" t="s">
        <v>185</v>
      </c>
      <c r="I563" t="s">
        <v>178</v>
      </c>
      <c r="J563" s="109">
        <v>12407896</v>
      </c>
      <c r="K563" s="109">
        <v>8366740</v>
      </c>
      <c r="L563" s="109">
        <v>8349851.5899999999</v>
      </c>
      <c r="M563" s="110">
        <v>12407896</v>
      </c>
      <c r="N563" s="110" t="s">
        <v>561</v>
      </c>
      <c r="O563" s="124" t="s">
        <v>7</v>
      </c>
    </row>
    <row r="564" spans="2:15" ht="15" customHeight="1">
      <c r="B564" s="125" t="s">
        <v>175</v>
      </c>
      <c r="C564" t="s">
        <v>75</v>
      </c>
      <c r="E564" t="s">
        <v>182</v>
      </c>
      <c r="F564" t="s">
        <v>183</v>
      </c>
      <c r="G564" t="s">
        <v>421</v>
      </c>
      <c r="H564" t="s">
        <v>351</v>
      </c>
      <c r="I564" t="s">
        <v>178</v>
      </c>
      <c r="J564" s="109">
        <v>1246192789</v>
      </c>
      <c r="K564" s="109">
        <v>819059944</v>
      </c>
      <c r="L564" s="109">
        <v>795953130.04999995</v>
      </c>
      <c r="M564" s="110">
        <v>1246192789</v>
      </c>
      <c r="N564" s="110" t="s">
        <v>562</v>
      </c>
      <c r="O564" s="124" t="s">
        <v>7</v>
      </c>
    </row>
    <row r="565" spans="2:15" ht="15" customHeight="1">
      <c r="B565" s="125" t="s">
        <v>175</v>
      </c>
      <c r="C565" t="s">
        <v>75</v>
      </c>
      <c r="D565" s="118"/>
      <c r="E565" t="s">
        <v>182</v>
      </c>
      <c r="F565" t="s">
        <v>183</v>
      </c>
      <c r="G565" t="s">
        <v>422</v>
      </c>
      <c r="H565" t="s">
        <v>193</v>
      </c>
      <c r="I565" t="s">
        <v>178</v>
      </c>
      <c r="J565" s="109">
        <v>147446168</v>
      </c>
      <c r="K565" s="109">
        <v>102426029</v>
      </c>
      <c r="L565" s="109">
        <v>102167257.38</v>
      </c>
      <c r="M565" s="110">
        <v>147446168</v>
      </c>
      <c r="N565" s="110" t="s">
        <v>563</v>
      </c>
      <c r="O565" s="124" t="s">
        <v>7</v>
      </c>
    </row>
    <row r="566" spans="2:15" ht="15" customHeight="1">
      <c r="B566" s="125" t="s">
        <v>175</v>
      </c>
      <c r="C566" t="s">
        <v>75</v>
      </c>
      <c r="D566" s="118"/>
      <c r="E566" t="s">
        <v>182</v>
      </c>
      <c r="F566" t="s">
        <v>183</v>
      </c>
      <c r="G566" t="s">
        <v>423</v>
      </c>
      <c r="H566" t="s">
        <v>194</v>
      </c>
      <c r="I566" t="s">
        <v>178</v>
      </c>
      <c r="J566" s="109">
        <v>39202603</v>
      </c>
      <c r="K566" s="109">
        <v>30211438</v>
      </c>
      <c r="L566" s="109">
        <v>30632960.059999999</v>
      </c>
      <c r="M566" s="110">
        <v>39202603</v>
      </c>
      <c r="N566" s="110" t="s">
        <v>564</v>
      </c>
      <c r="O566" s="124" t="s">
        <v>7</v>
      </c>
    </row>
    <row r="567" spans="2:15" ht="15" customHeight="1">
      <c r="B567" s="125" t="s">
        <v>175</v>
      </c>
      <c r="C567" t="s">
        <v>77</v>
      </c>
      <c r="D567" s="126" t="s">
        <v>424</v>
      </c>
      <c r="E567" t="s">
        <v>182</v>
      </c>
      <c r="F567" t="s">
        <v>183</v>
      </c>
      <c r="G567" t="s">
        <v>425</v>
      </c>
      <c r="H567" t="s">
        <v>195</v>
      </c>
      <c r="I567" t="s">
        <v>178</v>
      </c>
      <c r="J567" s="109">
        <v>4596557942</v>
      </c>
      <c r="K567" s="109">
        <v>2583450254</v>
      </c>
      <c r="L567" s="109">
        <v>2551614297.4699998</v>
      </c>
      <c r="M567" s="110">
        <v>4596557942</v>
      </c>
      <c r="N567" s="110" t="s">
        <v>565</v>
      </c>
      <c r="O567" s="124" t="s">
        <v>7</v>
      </c>
    </row>
    <row r="568" spans="2:15" ht="15" customHeight="1">
      <c r="B568" s="125" t="s">
        <v>175</v>
      </c>
      <c r="C568" t="s">
        <v>77</v>
      </c>
      <c r="D568" s="126" t="s">
        <v>424</v>
      </c>
      <c r="E568" t="s">
        <v>182</v>
      </c>
      <c r="F568" t="s">
        <v>183</v>
      </c>
      <c r="G568" t="s">
        <v>426</v>
      </c>
      <c r="H568" t="s">
        <v>195</v>
      </c>
      <c r="I568" t="s">
        <v>178</v>
      </c>
      <c r="J568" s="109">
        <v>1899404116</v>
      </c>
      <c r="K568" s="109">
        <v>1094913701</v>
      </c>
      <c r="L568" s="109">
        <v>1067718287.55</v>
      </c>
      <c r="M568" s="110">
        <v>1899404116</v>
      </c>
      <c r="N568" s="110" t="s">
        <v>565</v>
      </c>
      <c r="O568" s="124" t="s">
        <v>7</v>
      </c>
    </row>
    <row r="569" spans="2:15" ht="15" customHeight="1">
      <c r="B569" s="125" t="s">
        <v>175</v>
      </c>
      <c r="C569" t="s">
        <v>77</v>
      </c>
      <c r="D569" s="126" t="s">
        <v>424</v>
      </c>
      <c r="E569" t="s">
        <v>182</v>
      </c>
      <c r="F569" t="s">
        <v>183</v>
      </c>
      <c r="G569" t="s">
        <v>426</v>
      </c>
      <c r="H569" t="s">
        <v>195</v>
      </c>
      <c r="I569" t="s">
        <v>178</v>
      </c>
      <c r="J569" s="109">
        <v>3798808232</v>
      </c>
      <c r="K569" s="109">
        <v>2190185640</v>
      </c>
      <c r="L569" s="109">
        <v>2135673672.6300001</v>
      </c>
      <c r="M569" s="110">
        <v>3798808232</v>
      </c>
      <c r="N569" s="110" t="s">
        <v>565</v>
      </c>
      <c r="O569" s="124" t="s">
        <v>7</v>
      </c>
    </row>
    <row r="570" spans="2:15" ht="15" customHeight="1">
      <c r="B570" s="125" t="s">
        <v>175</v>
      </c>
      <c r="C570" t="s">
        <v>77</v>
      </c>
      <c r="D570" s="126" t="s">
        <v>424</v>
      </c>
      <c r="E570" t="s">
        <v>182</v>
      </c>
      <c r="F570" t="s">
        <v>183</v>
      </c>
      <c r="G570" t="s">
        <v>427</v>
      </c>
      <c r="H570" t="s">
        <v>195</v>
      </c>
      <c r="I570" t="s">
        <v>178</v>
      </c>
      <c r="J570" s="109">
        <v>562902734</v>
      </c>
      <c r="K570" s="109">
        <v>324246576</v>
      </c>
      <c r="L570" s="109">
        <v>320439352.62</v>
      </c>
      <c r="M570" s="110">
        <v>562902734</v>
      </c>
      <c r="N570" s="110" t="s">
        <v>565</v>
      </c>
      <c r="O570" s="124" t="s">
        <v>7</v>
      </c>
    </row>
    <row r="571" spans="2:15" ht="15" customHeight="1">
      <c r="B571" s="125" t="s">
        <v>175</v>
      </c>
      <c r="C571" t="s">
        <v>77</v>
      </c>
      <c r="D571" s="126" t="s">
        <v>424</v>
      </c>
      <c r="E571" t="s">
        <v>182</v>
      </c>
      <c r="F571" t="s">
        <v>183</v>
      </c>
      <c r="G571" t="s">
        <v>428</v>
      </c>
      <c r="H571" t="s">
        <v>195</v>
      </c>
      <c r="I571" t="s">
        <v>178</v>
      </c>
      <c r="J571" s="109">
        <v>18532808206</v>
      </c>
      <c r="K571" s="109">
        <v>10470083835</v>
      </c>
      <c r="L571" s="109">
        <v>10413530007.110001</v>
      </c>
      <c r="M571" s="110">
        <v>18532808206</v>
      </c>
      <c r="N571" s="110" t="s">
        <v>565</v>
      </c>
      <c r="O571" s="124" t="s">
        <v>7</v>
      </c>
    </row>
    <row r="572" spans="2:15" ht="15" customHeight="1">
      <c r="B572" s="125" t="s">
        <v>175</v>
      </c>
      <c r="C572" t="s">
        <v>77</v>
      </c>
      <c r="D572" s="126" t="s">
        <v>424</v>
      </c>
      <c r="E572" t="s">
        <v>182</v>
      </c>
      <c r="F572" t="s">
        <v>183</v>
      </c>
      <c r="G572" t="s">
        <v>429</v>
      </c>
      <c r="H572" t="s">
        <v>195</v>
      </c>
      <c r="I572" t="s">
        <v>178</v>
      </c>
      <c r="J572" s="109">
        <v>18532808206</v>
      </c>
      <c r="K572" s="109">
        <v>10475152330</v>
      </c>
      <c r="L572" s="109">
        <v>10413623559.4</v>
      </c>
      <c r="M572" s="110">
        <v>18532808206</v>
      </c>
      <c r="N572" s="110" t="s">
        <v>565</v>
      </c>
      <c r="O572" s="124" t="s">
        <v>7</v>
      </c>
    </row>
    <row r="573" spans="2:15" ht="15" customHeight="1">
      <c r="B573" s="125" t="s">
        <v>175</v>
      </c>
      <c r="C573" t="s">
        <v>77</v>
      </c>
      <c r="D573" s="126" t="s">
        <v>424</v>
      </c>
      <c r="E573" t="s">
        <v>182</v>
      </c>
      <c r="F573" t="s">
        <v>183</v>
      </c>
      <c r="G573" t="s">
        <v>430</v>
      </c>
      <c r="H573" t="s">
        <v>196</v>
      </c>
      <c r="I573" t="s">
        <v>178</v>
      </c>
      <c r="J573" s="109">
        <v>10227334795</v>
      </c>
      <c r="K573" s="109">
        <v>5943107504</v>
      </c>
      <c r="L573" s="109">
        <v>5923896466.5</v>
      </c>
      <c r="M573" s="110">
        <v>10227334795</v>
      </c>
      <c r="N573" s="110" t="s">
        <v>566</v>
      </c>
      <c r="O573" s="124" t="s">
        <v>7</v>
      </c>
    </row>
    <row r="574" spans="2:15" ht="15" customHeight="1">
      <c r="B574" s="125" t="s">
        <v>175</v>
      </c>
      <c r="C574" t="s">
        <v>77</v>
      </c>
      <c r="D574" s="126" t="s">
        <v>424</v>
      </c>
      <c r="E574" t="s">
        <v>182</v>
      </c>
      <c r="F574" t="s">
        <v>183</v>
      </c>
      <c r="G574" t="s">
        <v>567</v>
      </c>
      <c r="H574" t="s">
        <v>197</v>
      </c>
      <c r="I574" t="s">
        <v>178</v>
      </c>
      <c r="J574" s="109">
        <v>1628273968</v>
      </c>
      <c r="K574" s="109">
        <v>1110693149</v>
      </c>
      <c r="L574" s="109">
        <v>1094281734.6700001</v>
      </c>
      <c r="M574" s="110">
        <v>1628273968</v>
      </c>
      <c r="N574" s="110" t="s">
        <v>568</v>
      </c>
      <c r="O574" s="124" t="s">
        <v>7</v>
      </c>
    </row>
    <row r="575" spans="2:15" ht="15" customHeight="1">
      <c r="B575" s="125" t="s">
        <v>175</v>
      </c>
      <c r="C575" t="s">
        <v>79</v>
      </c>
      <c r="D575" s="118"/>
      <c r="E575" t="s">
        <v>182</v>
      </c>
      <c r="F575" t="s">
        <v>183</v>
      </c>
      <c r="G575" t="s">
        <v>569</v>
      </c>
      <c r="H575" t="s">
        <v>198</v>
      </c>
      <c r="I575" t="s">
        <v>178</v>
      </c>
      <c r="J575" s="109">
        <v>844249425</v>
      </c>
      <c r="K575" s="109">
        <v>614352004</v>
      </c>
      <c r="L575" s="109">
        <v>615974134.78999996</v>
      </c>
      <c r="M575" s="110">
        <v>844249425</v>
      </c>
      <c r="N575" s="110" t="s">
        <v>570</v>
      </c>
      <c r="O575" s="124" t="s">
        <v>7</v>
      </c>
    </row>
    <row r="576" spans="2:15" ht="15" customHeight="1">
      <c r="B576" s="125" t="s">
        <v>175</v>
      </c>
      <c r="C576" t="s">
        <v>79</v>
      </c>
      <c r="D576" s="118"/>
      <c r="E576" t="s">
        <v>182</v>
      </c>
      <c r="F576" t="s">
        <v>183</v>
      </c>
      <c r="G576" t="s">
        <v>569</v>
      </c>
      <c r="H576" t="s">
        <v>199</v>
      </c>
      <c r="I576" t="s">
        <v>178</v>
      </c>
      <c r="J576" s="109">
        <v>612967472</v>
      </c>
      <c r="K576" s="109">
        <v>415177839</v>
      </c>
      <c r="L576" s="109">
        <v>416351529.10000002</v>
      </c>
      <c r="M576" s="110">
        <v>612967472</v>
      </c>
      <c r="N576" s="110" t="s">
        <v>551</v>
      </c>
      <c r="O576" s="124" t="s">
        <v>7</v>
      </c>
    </row>
    <row r="577" spans="2:15" ht="15" customHeight="1">
      <c r="B577" s="125" t="s">
        <v>175</v>
      </c>
      <c r="C577" t="s">
        <v>80</v>
      </c>
      <c r="D577" s="118"/>
      <c r="E577" t="s">
        <v>182</v>
      </c>
      <c r="F577" t="s">
        <v>183</v>
      </c>
      <c r="G577" t="s">
        <v>432</v>
      </c>
      <c r="H577" t="s">
        <v>200</v>
      </c>
      <c r="I577" t="s">
        <v>178</v>
      </c>
      <c r="J577" s="109">
        <v>3448809244</v>
      </c>
      <c r="K577" s="109">
        <v>1756540140</v>
      </c>
      <c r="L577" s="109">
        <v>1793208348.98</v>
      </c>
      <c r="M577" s="110">
        <v>3448809244</v>
      </c>
      <c r="N577" s="110" t="s">
        <v>571</v>
      </c>
      <c r="O577" s="124" t="s">
        <v>7</v>
      </c>
    </row>
    <row r="578" spans="2:15" ht="15" customHeight="1">
      <c r="B578" s="125" t="s">
        <v>175</v>
      </c>
      <c r="C578" t="s">
        <v>80</v>
      </c>
      <c r="D578" s="118"/>
      <c r="E578" t="s">
        <v>182</v>
      </c>
      <c r="F578" t="s">
        <v>183</v>
      </c>
      <c r="G578" t="s">
        <v>433</v>
      </c>
      <c r="H578" t="s">
        <v>352</v>
      </c>
      <c r="I578" t="s">
        <v>178</v>
      </c>
      <c r="J578" s="109">
        <v>3768150684.9400001</v>
      </c>
      <c r="K578" s="109">
        <v>2500000000</v>
      </c>
      <c r="L578" s="109">
        <v>2514005671.8000002</v>
      </c>
      <c r="M578" s="110">
        <v>3768150684.9400001</v>
      </c>
      <c r="N578" s="110" t="s">
        <v>572</v>
      </c>
      <c r="O578" s="124" t="s">
        <v>7</v>
      </c>
    </row>
    <row r="579" spans="2:15" ht="15" customHeight="1">
      <c r="B579" s="125" t="s">
        <v>175</v>
      </c>
      <c r="C579" t="s">
        <v>80</v>
      </c>
      <c r="D579" s="118"/>
      <c r="E579" t="s">
        <v>182</v>
      </c>
      <c r="F579" t="s">
        <v>183</v>
      </c>
      <c r="G579" t="s">
        <v>435</v>
      </c>
      <c r="H579" t="s">
        <v>201</v>
      </c>
      <c r="I579" t="s">
        <v>178</v>
      </c>
      <c r="J579" s="109">
        <v>4369863016</v>
      </c>
      <c r="K579" s="109">
        <v>2500000001</v>
      </c>
      <c r="L579" s="109">
        <v>2521166459.3400002</v>
      </c>
      <c r="M579" s="110">
        <v>4369863016</v>
      </c>
      <c r="N579" s="110" t="s">
        <v>573</v>
      </c>
      <c r="O579" s="124" t="s">
        <v>7</v>
      </c>
    </row>
    <row r="580" spans="2:15" ht="15" customHeight="1">
      <c r="B580" s="125" t="s">
        <v>175</v>
      </c>
      <c r="C580" t="s">
        <v>80</v>
      </c>
      <c r="D580" s="118"/>
      <c r="E580" t="s">
        <v>182</v>
      </c>
      <c r="F580" t="s">
        <v>183</v>
      </c>
      <c r="G580" t="s">
        <v>436</v>
      </c>
      <c r="H580" t="s">
        <v>202</v>
      </c>
      <c r="I580" t="s">
        <v>178</v>
      </c>
      <c r="J580" s="109">
        <v>4260907533</v>
      </c>
      <c r="K580" s="109">
        <v>2500000004</v>
      </c>
      <c r="L580" s="109">
        <v>2564777499.3899999</v>
      </c>
      <c r="M580" s="110">
        <v>4260907533</v>
      </c>
      <c r="N580" s="110" t="s">
        <v>574</v>
      </c>
      <c r="O580" s="124" t="s">
        <v>7</v>
      </c>
    </row>
    <row r="581" spans="2:15" ht="15" customHeight="1">
      <c r="B581" s="125" t="s">
        <v>175</v>
      </c>
      <c r="C581" t="s">
        <v>80</v>
      </c>
      <c r="D581" s="118"/>
      <c r="E581" t="s">
        <v>182</v>
      </c>
      <c r="F581" t="s">
        <v>183</v>
      </c>
      <c r="G581" t="s">
        <v>437</v>
      </c>
      <c r="H581" t="s">
        <v>203</v>
      </c>
      <c r="I581" t="s">
        <v>178</v>
      </c>
      <c r="J581" s="109">
        <v>4431496582</v>
      </c>
      <c r="K581" s="109">
        <v>2500000001</v>
      </c>
      <c r="L581" s="109">
        <v>2541076500.75</v>
      </c>
      <c r="M581" s="110">
        <v>4431496582</v>
      </c>
      <c r="N581" s="110" t="s">
        <v>561</v>
      </c>
      <c r="O581" s="124" t="s">
        <v>7</v>
      </c>
    </row>
    <row r="582" spans="2:15" ht="15" customHeight="1">
      <c r="B582" s="125" t="s">
        <v>175</v>
      </c>
      <c r="C582" t="s">
        <v>80</v>
      </c>
      <c r="D582" s="118"/>
      <c r="E582" t="s">
        <v>182</v>
      </c>
      <c r="F582" t="s">
        <v>183</v>
      </c>
      <c r="G582" t="s">
        <v>437</v>
      </c>
      <c r="H582" t="s">
        <v>204</v>
      </c>
      <c r="I582" t="s">
        <v>178</v>
      </c>
      <c r="J582" s="109">
        <v>4566198628</v>
      </c>
      <c r="K582" s="109">
        <v>2499999999</v>
      </c>
      <c r="L582" s="109">
        <v>2541607810.6999998</v>
      </c>
      <c r="M582" s="110">
        <v>4566198628</v>
      </c>
      <c r="N582" s="110" t="s">
        <v>555</v>
      </c>
      <c r="O582" s="124" t="s">
        <v>7</v>
      </c>
    </row>
    <row r="583" spans="2:15" ht="15" customHeight="1">
      <c r="B583" s="125" t="s">
        <v>175</v>
      </c>
      <c r="C583" t="s">
        <v>80</v>
      </c>
      <c r="D583" s="118"/>
      <c r="E583" t="s">
        <v>182</v>
      </c>
      <c r="F583" t="s">
        <v>183</v>
      </c>
      <c r="G583" t="s">
        <v>438</v>
      </c>
      <c r="H583" t="s">
        <v>205</v>
      </c>
      <c r="I583" t="s">
        <v>178</v>
      </c>
      <c r="J583" s="109">
        <v>4471147250</v>
      </c>
      <c r="K583" s="109">
        <v>2500000000</v>
      </c>
      <c r="L583" s="109">
        <v>2511114356.6599998</v>
      </c>
      <c r="M583" s="110">
        <v>4471147250</v>
      </c>
      <c r="N583" s="110" t="s">
        <v>563</v>
      </c>
      <c r="O583" s="124" t="s">
        <v>7</v>
      </c>
    </row>
    <row r="584" spans="2:15" ht="15" customHeight="1">
      <c r="B584" s="125" t="s">
        <v>175</v>
      </c>
      <c r="C584" t="s">
        <v>80</v>
      </c>
      <c r="D584" s="118"/>
      <c r="E584" t="s">
        <v>182</v>
      </c>
      <c r="F584" t="s">
        <v>183</v>
      </c>
      <c r="G584" t="s">
        <v>439</v>
      </c>
      <c r="H584" t="s">
        <v>200</v>
      </c>
      <c r="I584" t="s">
        <v>178</v>
      </c>
      <c r="J584" s="109">
        <v>76458560</v>
      </c>
      <c r="K584" s="109">
        <v>50833494</v>
      </c>
      <c r="L584" s="109">
        <v>51608915.909999996</v>
      </c>
      <c r="M584" s="110">
        <v>76458560</v>
      </c>
      <c r="N584" s="110" t="s">
        <v>571</v>
      </c>
      <c r="O584" s="124" t="s">
        <v>7</v>
      </c>
    </row>
    <row r="585" spans="2:15" ht="15" customHeight="1">
      <c r="B585" s="125" t="s">
        <v>175</v>
      </c>
      <c r="C585" t="s">
        <v>80</v>
      </c>
      <c r="D585" s="118"/>
      <c r="E585" t="s">
        <v>182</v>
      </c>
      <c r="F585" t="s">
        <v>183</v>
      </c>
      <c r="G585" t="s">
        <v>441</v>
      </c>
      <c r="H585" t="s">
        <v>206</v>
      </c>
      <c r="I585" t="s">
        <v>178</v>
      </c>
      <c r="J585" s="109">
        <v>5855465760</v>
      </c>
      <c r="K585" s="109">
        <v>3000000001</v>
      </c>
      <c r="L585" s="109">
        <v>3014053106.4499998</v>
      </c>
      <c r="M585" s="110">
        <v>5855465760</v>
      </c>
      <c r="N585" s="110" t="s">
        <v>575</v>
      </c>
      <c r="O585" s="124" t="s">
        <v>7</v>
      </c>
    </row>
    <row r="586" spans="2:15" ht="15" customHeight="1">
      <c r="B586" s="125" t="s">
        <v>175</v>
      </c>
      <c r="C586" t="s">
        <v>80</v>
      </c>
      <c r="D586" s="118"/>
      <c r="E586" t="s">
        <v>182</v>
      </c>
      <c r="F586" t="s">
        <v>183</v>
      </c>
      <c r="G586" t="s">
        <v>442</v>
      </c>
      <c r="H586" t="s">
        <v>207</v>
      </c>
      <c r="I586" t="s">
        <v>178</v>
      </c>
      <c r="J586" s="109">
        <v>3366676721</v>
      </c>
      <c r="K586" s="109">
        <v>2023939724</v>
      </c>
      <c r="L586" s="109">
        <v>2009262357.9000001</v>
      </c>
      <c r="M586" s="110">
        <v>3366676721</v>
      </c>
      <c r="N586" s="110" t="s">
        <v>560</v>
      </c>
      <c r="O586" s="124" t="s">
        <v>7</v>
      </c>
    </row>
    <row r="587" spans="2:15" ht="15" customHeight="1">
      <c r="B587" s="125" t="s">
        <v>175</v>
      </c>
      <c r="C587" t="s">
        <v>80</v>
      </c>
      <c r="D587" s="118"/>
      <c r="E587" t="s">
        <v>182</v>
      </c>
      <c r="F587" t="s">
        <v>183</v>
      </c>
      <c r="G587" t="s">
        <v>418</v>
      </c>
      <c r="H587" t="s">
        <v>353</v>
      </c>
      <c r="I587" t="s">
        <v>178</v>
      </c>
      <c r="J587" s="109">
        <v>1349040</v>
      </c>
      <c r="K587" s="109">
        <v>1056348</v>
      </c>
      <c r="L587" s="109">
        <v>1014992.03</v>
      </c>
      <c r="M587" s="110">
        <v>1349040</v>
      </c>
      <c r="N587" s="110" t="s">
        <v>573</v>
      </c>
      <c r="O587" s="124" t="s">
        <v>7</v>
      </c>
    </row>
    <row r="588" spans="2:15" ht="15" customHeight="1">
      <c r="B588" s="125" t="s">
        <v>175</v>
      </c>
      <c r="C588" t="s">
        <v>80</v>
      </c>
      <c r="D588" s="118"/>
      <c r="E588" t="s">
        <v>182</v>
      </c>
      <c r="F588" t="s">
        <v>183</v>
      </c>
      <c r="G588" t="s">
        <v>444</v>
      </c>
      <c r="H588" t="s">
        <v>213</v>
      </c>
      <c r="I588" t="s">
        <v>178</v>
      </c>
      <c r="J588" s="109">
        <v>5322304788</v>
      </c>
      <c r="K588" s="109">
        <v>2833404109</v>
      </c>
      <c r="L588" s="109">
        <v>2757218506.5599999</v>
      </c>
      <c r="M588" s="110">
        <v>5322304788</v>
      </c>
      <c r="N588" s="110" t="s">
        <v>576</v>
      </c>
      <c r="O588" s="124" t="s">
        <v>7</v>
      </c>
    </row>
    <row r="589" spans="2:15" ht="15" customHeight="1">
      <c r="B589" s="125" t="s">
        <v>175</v>
      </c>
      <c r="C589" t="s">
        <v>80</v>
      </c>
      <c r="D589" s="118"/>
      <c r="E589" t="s">
        <v>182</v>
      </c>
      <c r="F589" t="s">
        <v>183</v>
      </c>
      <c r="G589" t="s">
        <v>445</v>
      </c>
      <c r="H589" t="s">
        <v>208</v>
      </c>
      <c r="I589" t="s">
        <v>178</v>
      </c>
      <c r="J589" s="109">
        <v>51178927</v>
      </c>
      <c r="K589" s="109">
        <v>30516824</v>
      </c>
      <c r="L589" s="109">
        <v>30668023.219999999</v>
      </c>
      <c r="M589" s="110">
        <v>51178927</v>
      </c>
      <c r="N589" s="110" t="s">
        <v>577</v>
      </c>
      <c r="O589" s="124" t="s">
        <v>7</v>
      </c>
    </row>
    <row r="590" spans="2:15" ht="15" customHeight="1">
      <c r="B590" s="125" t="s">
        <v>175</v>
      </c>
      <c r="C590" t="s">
        <v>80</v>
      </c>
      <c r="D590" s="118"/>
      <c r="E590" t="s">
        <v>182</v>
      </c>
      <c r="F590" t="s">
        <v>183</v>
      </c>
      <c r="G590" t="s">
        <v>578</v>
      </c>
      <c r="H590" t="s">
        <v>209</v>
      </c>
      <c r="I590" t="s">
        <v>178</v>
      </c>
      <c r="J590" s="109">
        <v>8241095900</v>
      </c>
      <c r="K590" s="109">
        <v>4999999999</v>
      </c>
      <c r="L590" s="109">
        <v>5059943923.6999998</v>
      </c>
      <c r="M590" s="110">
        <v>8241095900</v>
      </c>
      <c r="N590" s="110" t="s">
        <v>554</v>
      </c>
      <c r="O590" s="124" t="s">
        <v>7</v>
      </c>
    </row>
    <row r="591" spans="2:15" ht="15" customHeight="1">
      <c r="B591" s="125" t="s">
        <v>175</v>
      </c>
      <c r="C591" t="s">
        <v>80</v>
      </c>
      <c r="D591" s="118"/>
      <c r="E591" t="s">
        <v>182</v>
      </c>
      <c r="F591" t="s">
        <v>183</v>
      </c>
      <c r="G591" t="s">
        <v>579</v>
      </c>
      <c r="H591" t="s">
        <v>210</v>
      </c>
      <c r="I591" t="s">
        <v>178</v>
      </c>
      <c r="J591" s="109">
        <v>8979068504</v>
      </c>
      <c r="K591" s="109">
        <v>5000000000</v>
      </c>
      <c r="L591" s="109">
        <v>5019754923.21</v>
      </c>
      <c r="M591" s="110">
        <v>8979068504</v>
      </c>
      <c r="N591" s="110" t="s">
        <v>580</v>
      </c>
      <c r="O591" s="124" t="s">
        <v>7</v>
      </c>
    </row>
    <row r="592" spans="2:15" ht="15" customHeight="1">
      <c r="B592" s="125" t="s">
        <v>175</v>
      </c>
      <c r="C592" t="s">
        <v>80</v>
      </c>
      <c r="D592" s="118"/>
      <c r="E592" t="s">
        <v>182</v>
      </c>
      <c r="F592" t="s">
        <v>183</v>
      </c>
      <c r="G592" t="s">
        <v>581</v>
      </c>
      <c r="H592" t="s">
        <v>354</v>
      </c>
      <c r="I592" t="s">
        <v>178</v>
      </c>
      <c r="J592" s="109">
        <v>4980000000</v>
      </c>
      <c r="K592" s="109">
        <v>4694718165</v>
      </c>
      <c r="L592" s="109">
        <v>4776007806.9300003</v>
      </c>
      <c r="M592" s="110">
        <v>4980000000</v>
      </c>
      <c r="N592" s="110" t="s">
        <v>582</v>
      </c>
      <c r="O592" s="124" t="s">
        <v>7</v>
      </c>
    </row>
    <row r="593" spans="2:15" ht="15" customHeight="1">
      <c r="B593" s="125" t="s">
        <v>175</v>
      </c>
      <c r="C593" t="s">
        <v>80</v>
      </c>
      <c r="D593" s="118"/>
      <c r="E593" t="s">
        <v>182</v>
      </c>
      <c r="F593" t="s">
        <v>183</v>
      </c>
      <c r="G593" t="s">
        <v>583</v>
      </c>
      <c r="H593" t="s">
        <v>211</v>
      </c>
      <c r="I593" t="s">
        <v>178</v>
      </c>
      <c r="J593" s="109">
        <v>17842054801</v>
      </c>
      <c r="K593" s="109">
        <v>9999999999</v>
      </c>
      <c r="L593" s="109">
        <v>10138687647.200001</v>
      </c>
      <c r="M593" s="110">
        <v>17842054801</v>
      </c>
      <c r="N593" s="110" t="s">
        <v>577</v>
      </c>
      <c r="O593" s="124" t="s">
        <v>7</v>
      </c>
    </row>
    <row r="594" spans="2:15" ht="15" customHeight="1">
      <c r="B594" s="125" t="s">
        <v>175</v>
      </c>
      <c r="C594" t="s">
        <v>80</v>
      </c>
      <c r="D594" s="118"/>
      <c r="E594" t="s">
        <v>182</v>
      </c>
      <c r="F594" t="s">
        <v>183</v>
      </c>
      <c r="G594" t="s">
        <v>583</v>
      </c>
      <c r="H594" t="s">
        <v>211</v>
      </c>
      <c r="I594" t="s">
        <v>178</v>
      </c>
      <c r="J594" s="109">
        <v>1784205480</v>
      </c>
      <c r="K594" s="109">
        <v>999999999</v>
      </c>
      <c r="L594" s="109">
        <v>1013868764.67</v>
      </c>
      <c r="M594" s="110">
        <v>1784205480</v>
      </c>
      <c r="N594" s="110" t="s">
        <v>577</v>
      </c>
      <c r="O594" s="124" t="s">
        <v>7</v>
      </c>
    </row>
    <row r="595" spans="2:15" ht="15" customHeight="1">
      <c r="B595" s="125" t="s">
        <v>175</v>
      </c>
      <c r="C595" t="s">
        <v>80</v>
      </c>
      <c r="D595" s="118"/>
      <c r="E595" t="s">
        <v>182</v>
      </c>
      <c r="F595" t="s">
        <v>183</v>
      </c>
      <c r="G595" t="s">
        <v>583</v>
      </c>
      <c r="H595" t="s">
        <v>211</v>
      </c>
      <c r="I595" t="s">
        <v>178</v>
      </c>
      <c r="J595" s="109">
        <v>1784205480</v>
      </c>
      <c r="K595" s="109">
        <v>999999999</v>
      </c>
      <c r="L595" s="109">
        <v>1013868764.67</v>
      </c>
      <c r="M595" s="110">
        <v>1784205480</v>
      </c>
      <c r="N595" s="110" t="s">
        <v>577</v>
      </c>
      <c r="O595" s="124" t="s">
        <v>7</v>
      </c>
    </row>
    <row r="596" spans="2:15" ht="15" customHeight="1">
      <c r="B596" s="125" t="s">
        <v>175</v>
      </c>
      <c r="C596" t="s">
        <v>80</v>
      </c>
      <c r="D596" s="118"/>
      <c r="E596" t="s">
        <v>182</v>
      </c>
      <c r="F596" t="s">
        <v>183</v>
      </c>
      <c r="G596" t="s">
        <v>583</v>
      </c>
      <c r="H596" t="s">
        <v>211</v>
      </c>
      <c r="I596" t="s">
        <v>178</v>
      </c>
      <c r="J596" s="109">
        <v>1784205480</v>
      </c>
      <c r="K596" s="109">
        <v>999999999</v>
      </c>
      <c r="L596" s="109">
        <v>1013868764.67</v>
      </c>
      <c r="M596" s="110">
        <v>1784205480</v>
      </c>
      <c r="N596" s="110" t="s">
        <v>577</v>
      </c>
      <c r="O596" s="124" t="s">
        <v>7</v>
      </c>
    </row>
    <row r="597" spans="2:15" ht="15" customHeight="1">
      <c r="B597" s="125" t="s">
        <v>175</v>
      </c>
      <c r="C597" t="s">
        <v>80</v>
      </c>
      <c r="D597" s="118"/>
      <c r="E597" t="s">
        <v>182</v>
      </c>
      <c r="F597" t="s">
        <v>183</v>
      </c>
      <c r="G597" t="s">
        <v>583</v>
      </c>
      <c r="H597" t="s">
        <v>211</v>
      </c>
      <c r="I597" t="s">
        <v>178</v>
      </c>
      <c r="J597" s="109">
        <v>1784205480</v>
      </c>
      <c r="K597" s="109">
        <v>999999999</v>
      </c>
      <c r="L597" s="109">
        <v>1013868764.67</v>
      </c>
      <c r="M597" s="110">
        <v>1784205480</v>
      </c>
      <c r="N597" s="110" t="s">
        <v>577</v>
      </c>
      <c r="O597" s="124" t="s">
        <v>7</v>
      </c>
    </row>
    <row r="598" spans="2:15" ht="15" customHeight="1">
      <c r="B598" s="125" t="s">
        <v>175</v>
      </c>
      <c r="C598" t="s">
        <v>80</v>
      </c>
      <c r="D598" s="118"/>
      <c r="E598" t="s">
        <v>182</v>
      </c>
      <c r="F598" t="s">
        <v>183</v>
      </c>
      <c r="G598" t="s">
        <v>583</v>
      </c>
      <c r="H598" t="s">
        <v>211</v>
      </c>
      <c r="I598" t="s">
        <v>178</v>
      </c>
      <c r="J598" s="109">
        <v>1784205480</v>
      </c>
      <c r="K598" s="109">
        <v>999999999</v>
      </c>
      <c r="L598" s="109">
        <v>1013868764.67</v>
      </c>
      <c r="M598" s="110">
        <v>1784205480</v>
      </c>
      <c r="N598" s="110" t="s">
        <v>577</v>
      </c>
      <c r="O598" s="124" t="s">
        <v>7</v>
      </c>
    </row>
    <row r="599" spans="2:15" ht="15" customHeight="1">
      <c r="B599" s="125" t="s">
        <v>175</v>
      </c>
      <c r="C599" t="s">
        <v>80</v>
      </c>
      <c r="D599" s="118"/>
      <c r="E599" t="s">
        <v>182</v>
      </c>
      <c r="F599" t="s">
        <v>183</v>
      </c>
      <c r="G599" t="s">
        <v>584</v>
      </c>
      <c r="H599" t="s">
        <v>212</v>
      </c>
      <c r="I599" t="s">
        <v>178</v>
      </c>
      <c r="J599" s="109">
        <v>9448219172</v>
      </c>
      <c r="K599" s="109">
        <v>5000000000</v>
      </c>
      <c r="L599" s="109">
        <v>5023181533.8199997</v>
      </c>
      <c r="M599" s="110">
        <v>9448219172</v>
      </c>
      <c r="N599" s="110" t="s">
        <v>585</v>
      </c>
      <c r="O599" s="124" t="s">
        <v>7</v>
      </c>
    </row>
    <row r="600" spans="2:15" ht="15" customHeight="1">
      <c r="B600" s="125" t="s">
        <v>175</v>
      </c>
      <c r="C600" t="s">
        <v>82</v>
      </c>
      <c r="D600" s="118"/>
      <c r="E600" t="s">
        <v>182</v>
      </c>
      <c r="F600" t="s">
        <v>183</v>
      </c>
      <c r="G600" t="s">
        <v>586</v>
      </c>
      <c r="H600" t="s">
        <v>214</v>
      </c>
      <c r="I600" t="s">
        <v>178</v>
      </c>
      <c r="J600" s="109">
        <v>2089380818</v>
      </c>
      <c r="K600" s="109">
        <v>1499999999</v>
      </c>
      <c r="L600" s="109">
        <v>1536017073.8499999</v>
      </c>
      <c r="M600" s="110">
        <v>2089380818</v>
      </c>
      <c r="N600" s="110" t="s">
        <v>587</v>
      </c>
      <c r="O600" s="124" t="s">
        <v>7</v>
      </c>
    </row>
    <row r="601" spans="2:15" ht="15" customHeight="1">
      <c r="B601" s="125" t="s">
        <v>175</v>
      </c>
      <c r="C601" t="s">
        <v>82</v>
      </c>
      <c r="D601" s="118"/>
      <c r="E601" t="s">
        <v>182</v>
      </c>
      <c r="F601" t="s">
        <v>183</v>
      </c>
      <c r="G601" t="s">
        <v>586</v>
      </c>
      <c r="H601" t="s">
        <v>215</v>
      </c>
      <c r="I601" t="s">
        <v>178</v>
      </c>
      <c r="J601" s="109">
        <v>2247945200</v>
      </c>
      <c r="K601" s="109">
        <v>1500000000</v>
      </c>
      <c r="L601" s="109">
        <v>1536565409.0599999</v>
      </c>
      <c r="M601" s="110">
        <v>2247945200</v>
      </c>
      <c r="N601" s="110" t="s">
        <v>537</v>
      </c>
      <c r="O601" s="124" t="s">
        <v>7</v>
      </c>
    </row>
    <row r="602" spans="2:15" ht="15" customHeight="1">
      <c r="B602" s="125" t="s">
        <v>175</v>
      </c>
      <c r="C602" t="s">
        <v>83</v>
      </c>
      <c r="D602" s="118"/>
      <c r="E602" t="s">
        <v>176</v>
      </c>
      <c r="G602" t="s">
        <v>588</v>
      </c>
      <c r="H602" t="s">
        <v>216</v>
      </c>
      <c r="I602" t="s">
        <v>178</v>
      </c>
      <c r="J602" s="109">
        <v>29972602740</v>
      </c>
      <c r="K602" s="109">
        <v>20000000000</v>
      </c>
      <c r="L602" s="109">
        <v>20443233159.279999</v>
      </c>
      <c r="M602" s="110">
        <v>29972602740</v>
      </c>
      <c r="N602" s="110" t="s">
        <v>537</v>
      </c>
      <c r="O602" s="124" t="s">
        <v>7</v>
      </c>
    </row>
    <row r="603" spans="2:15" ht="15" customHeight="1">
      <c r="B603" s="125" t="s">
        <v>175</v>
      </c>
      <c r="C603" t="s">
        <v>83</v>
      </c>
      <c r="D603" s="118"/>
      <c r="E603" t="s">
        <v>176</v>
      </c>
      <c r="G603" t="s">
        <v>589</v>
      </c>
      <c r="H603" t="s">
        <v>217</v>
      </c>
      <c r="I603" t="s">
        <v>178</v>
      </c>
      <c r="J603" s="109">
        <v>30169863014</v>
      </c>
      <c r="K603" s="109">
        <v>20000000001</v>
      </c>
      <c r="L603" s="109">
        <v>20441909222.43</v>
      </c>
      <c r="M603" s="110">
        <v>30169863014</v>
      </c>
      <c r="N603" s="110" t="s">
        <v>537</v>
      </c>
      <c r="O603" s="124" t="s">
        <v>7</v>
      </c>
    </row>
    <row r="604" spans="2:15" ht="15" customHeight="1">
      <c r="B604" s="125" t="s">
        <v>175</v>
      </c>
      <c r="C604" t="s">
        <v>83</v>
      </c>
      <c r="D604" s="118"/>
      <c r="E604" t="s">
        <v>176</v>
      </c>
      <c r="G604" t="s">
        <v>590</v>
      </c>
      <c r="H604" t="s">
        <v>217</v>
      </c>
      <c r="I604" t="s">
        <v>178</v>
      </c>
      <c r="J604" s="109">
        <v>1506301373</v>
      </c>
      <c r="K604" s="109">
        <v>1000000001</v>
      </c>
      <c r="L604" s="109">
        <v>1022102403.8200001</v>
      </c>
      <c r="M604" s="110">
        <v>1506301373</v>
      </c>
      <c r="N604" s="110" t="s">
        <v>537</v>
      </c>
      <c r="O604" s="124" t="s">
        <v>7</v>
      </c>
    </row>
    <row r="605" spans="2:15" ht="15" customHeight="1">
      <c r="B605" s="125" t="s">
        <v>175</v>
      </c>
      <c r="C605" t="s">
        <v>83</v>
      </c>
      <c r="D605" s="118"/>
      <c r="E605" t="s">
        <v>176</v>
      </c>
      <c r="G605" t="s">
        <v>591</v>
      </c>
      <c r="H605" t="s">
        <v>217</v>
      </c>
      <c r="I605" t="s">
        <v>178</v>
      </c>
      <c r="J605" s="109">
        <v>12067945210</v>
      </c>
      <c r="K605" s="109">
        <v>8050410961</v>
      </c>
      <c r="L605" s="109">
        <v>8177181240.3100004</v>
      </c>
      <c r="M605" s="110">
        <v>12067945210</v>
      </c>
      <c r="N605" s="110" t="s">
        <v>537</v>
      </c>
      <c r="O605" s="124" t="s">
        <v>7</v>
      </c>
    </row>
    <row r="606" spans="2:15" ht="15" customHeight="1">
      <c r="B606" s="125" t="s">
        <v>175</v>
      </c>
      <c r="C606" t="s">
        <v>83</v>
      </c>
      <c r="D606" s="118"/>
      <c r="E606" t="s">
        <v>176</v>
      </c>
      <c r="G606" t="s">
        <v>592</v>
      </c>
      <c r="H606" t="s">
        <v>218</v>
      </c>
      <c r="I606" t="s">
        <v>178</v>
      </c>
      <c r="J606" s="109">
        <v>5042136986</v>
      </c>
      <c r="K606" s="109">
        <v>4012493151</v>
      </c>
      <c r="L606" s="109">
        <v>4084328193.21</v>
      </c>
      <c r="M606" s="110">
        <v>5042136986</v>
      </c>
      <c r="N606" s="110" t="s">
        <v>536</v>
      </c>
      <c r="O606" s="124" t="s">
        <v>7</v>
      </c>
    </row>
    <row r="607" spans="2:15" ht="15" customHeight="1">
      <c r="B607" s="125" t="s">
        <v>175</v>
      </c>
      <c r="C607" t="s">
        <v>83</v>
      </c>
      <c r="D607" s="118"/>
      <c r="E607" t="s">
        <v>176</v>
      </c>
      <c r="G607" t="s">
        <v>567</v>
      </c>
      <c r="H607" t="s">
        <v>218</v>
      </c>
      <c r="I607" t="s">
        <v>178</v>
      </c>
      <c r="J607" s="109">
        <v>1260534252</v>
      </c>
      <c r="K607" s="109">
        <v>1005465752</v>
      </c>
      <c r="L607" s="109">
        <v>1021097313</v>
      </c>
      <c r="M607" s="110">
        <v>1260534252</v>
      </c>
      <c r="N607" s="110" t="s">
        <v>536</v>
      </c>
      <c r="O607" s="124" t="s">
        <v>7</v>
      </c>
    </row>
    <row r="608" spans="2:15" ht="15" customHeight="1">
      <c r="B608" s="125" t="s">
        <v>175</v>
      </c>
      <c r="C608" t="s">
        <v>83</v>
      </c>
      <c r="D608" s="118"/>
      <c r="E608" t="s">
        <v>176</v>
      </c>
      <c r="G608" t="s">
        <v>593</v>
      </c>
      <c r="H608" t="s">
        <v>219</v>
      </c>
      <c r="I608" t="s">
        <v>178</v>
      </c>
      <c r="J608" s="109">
        <v>1019311391</v>
      </c>
      <c r="K608" s="109">
        <v>741890449</v>
      </c>
      <c r="L608" s="109">
        <v>756473243.90999997</v>
      </c>
      <c r="M608" s="110">
        <v>1019311391</v>
      </c>
      <c r="N608" s="110" t="s">
        <v>594</v>
      </c>
      <c r="O608" s="124" t="s">
        <v>7</v>
      </c>
    </row>
    <row r="609" spans="2:15" ht="15" customHeight="1">
      <c r="B609" s="125" t="s">
        <v>175</v>
      </c>
      <c r="C609" t="s">
        <v>83</v>
      </c>
      <c r="D609" s="118"/>
      <c r="E609" t="s">
        <v>176</v>
      </c>
      <c r="G609" t="s">
        <v>595</v>
      </c>
      <c r="H609" t="s">
        <v>220</v>
      </c>
      <c r="I609" t="s">
        <v>178</v>
      </c>
      <c r="J609" s="109">
        <v>9515631175</v>
      </c>
      <c r="K609" s="109">
        <v>6018257876</v>
      </c>
      <c r="L609" s="109">
        <v>6110612568.1999998</v>
      </c>
      <c r="M609" s="110">
        <v>9515631175</v>
      </c>
      <c r="N609" s="110" t="s">
        <v>596</v>
      </c>
      <c r="O609" s="124" t="s">
        <v>7</v>
      </c>
    </row>
    <row r="610" spans="2:15" ht="15" customHeight="1">
      <c r="B610" s="125" t="s">
        <v>175</v>
      </c>
      <c r="C610" t="s">
        <v>83</v>
      </c>
      <c r="D610" s="118"/>
      <c r="E610" t="s">
        <v>176</v>
      </c>
      <c r="G610" t="s">
        <v>595</v>
      </c>
      <c r="H610" t="s">
        <v>219</v>
      </c>
      <c r="I610" t="s">
        <v>178</v>
      </c>
      <c r="J610" s="109">
        <v>5527945210</v>
      </c>
      <c r="K610" s="109">
        <v>4063643836</v>
      </c>
      <c r="L610" s="109">
        <v>4121645283.3000002</v>
      </c>
      <c r="M610" s="110">
        <v>5527945210</v>
      </c>
      <c r="N610" s="110" t="s">
        <v>597</v>
      </c>
      <c r="O610" s="124" t="s">
        <v>7</v>
      </c>
    </row>
    <row r="611" spans="2:15" ht="15" customHeight="1">
      <c r="B611" s="125" t="s">
        <v>175</v>
      </c>
      <c r="C611" t="s">
        <v>84</v>
      </c>
      <c r="D611" s="118"/>
      <c r="E611" t="s">
        <v>221</v>
      </c>
      <c r="F611" t="s">
        <v>183</v>
      </c>
      <c r="G611" t="s">
        <v>446</v>
      </c>
      <c r="H611" t="s">
        <v>222</v>
      </c>
      <c r="I611" t="s">
        <v>178</v>
      </c>
      <c r="J611" s="109">
        <v>7025891179</v>
      </c>
      <c r="K611" s="109">
        <v>3988790630</v>
      </c>
      <c r="L611" s="109">
        <v>4093948805.4899998</v>
      </c>
      <c r="M611" s="110">
        <v>7025891179</v>
      </c>
      <c r="N611" s="110" t="s">
        <v>598</v>
      </c>
      <c r="O611" s="124" t="s">
        <v>7</v>
      </c>
    </row>
    <row r="612" spans="2:15" ht="15" customHeight="1">
      <c r="B612" s="125" t="s">
        <v>175</v>
      </c>
      <c r="C612" t="s">
        <v>84</v>
      </c>
      <c r="D612" s="118"/>
      <c r="E612" t="s">
        <v>221</v>
      </c>
      <c r="F612" t="s">
        <v>183</v>
      </c>
      <c r="G612" t="s">
        <v>447</v>
      </c>
      <c r="H612" t="s">
        <v>222</v>
      </c>
      <c r="I612" t="s">
        <v>178</v>
      </c>
      <c r="J612" s="109">
        <v>5310575347</v>
      </c>
      <c r="K612" s="109">
        <v>3025315066</v>
      </c>
      <c r="L612" s="109">
        <v>3094524065.5</v>
      </c>
      <c r="M612" s="110">
        <v>5310575347</v>
      </c>
      <c r="N612" s="110" t="s">
        <v>598</v>
      </c>
      <c r="O612" s="124" t="s">
        <v>7</v>
      </c>
    </row>
    <row r="613" spans="2:15" ht="15" customHeight="1">
      <c r="B613" s="125" t="s">
        <v>175</v>
      </c>
      <c r="C613" t="s">
        <v>84</v>
      </c>
      <c r="D613" s="118"/>
      <c r="E613" t="s">
        <v>221</v>
      </c>
      <c r="F613" t="s">
        <v>183</v>
      </c>
      <c r="G613" t="s">
        <v>448</v>
      </c>
      <c r="H613" t="s">
        <v>223</v>
      </c>
      <c r="I613" t="s">
        <v>178</v>
      </c>
      <c r="J613" s="109">
        <v>3770978182</v>
      </c>
      <c r="K613" s="109">
        <v>2232754850</v>
      </c>
      <c r="L613" s="109">
        <v>2244501354.3699999</v>
      </c>
      <c r="M613" s="110">
        <v>3770978182</v>
      </c>
      <c r="N613" s="110" t="s">
        <v>598</v>
      </c>
      <c r="O613" s="124" t="s">
        <v>7</v>
      </c>
    </row>
    <row r="614" spans="2:15" ht="15" customHeight="1">
      <c r="B614" s="125" t="s">
        <v>175</v>
      </c>
      <c r="C614" t="s">
        <v>84</v>
      </c>
      <c r="D614" s="118"/>
      <c r="E614" t="s">
        <v>221</v>
      </c>
      <c r="F614" t="s">
        <v>183</v>
      </c>
      <c r="G614" t="s">
        <v>418</v>
      </c>
      <c r="H614" t="s">
        <v>223</v>
      </c>
      <c r="I614" t="s">
        <v>178</v>
      </c>
      <c r="J614" s="109">
        <v>1698080</v>
      </c>
      <c r="K614" s="109">
        <v>1023409</v>
      </c>
      <c r="L614" s="109">
        <v>1035219.42</v>
      </c>
      <c r="M614" s="110">
        <v>1698080</v>
      </c>
      <c r="N614" s="110" t="s">
        <v>599</v>
      </c>
      <c r="O614" s="124" t="s">
        <v>7</v>
      </c>
    </row>
    <row r="615" spans="2:15" ht="15" customHeight="1">
      <c r="B615" s="125" t="s">
        <v>175</v>
      </c>
      <c r="C615" t="s">
        <v>404</v>
      </c>
      <c r="D615" s="118"/>
      <c r="E615" t="s">
        <v>176</v>
      </c>
      <c r="G615" t="s">
        <v>600</v>
      </c>
      <c r="H615" t="s">
        <v>248</v>
      </c>
      <c r="I615" t="s">
        <v>178</v>
      </c>
      <c r="J615" s="109">
        <v>1256630139</v>
      </c>
      <c r="K615" s="109">
        <v>1006986300</v>
      </c>
      <c r="L615" s="109">
        <v>1012802528.05</v>
      </c>
      <c r="M615" s="110">
        <v>1256630139</v>
      </c>
      <c r="N615" s="110" t="s">
        <v>566</v>
      </c>
      <c r="O615" s="124" t="s">
        <v>7</v>
      </c>
    </row>
    <row r="616" spans="2:15" ht="15" customHeight="1">
      <c r="B616" s="125" t="s">
        <v>175</v>
      </c>
      <c r="C616" t="s">
        <v>404</v>
      </c>
      <c r="D616" s="118"/>
      <c r="E616" t="s">
        <v>176</v>
      </c>
      <c r="G616" t="s">
        <v>600</v>
      </c>
      <c r="H616" t="s">
        <v>248</v>
      </c>
      <c r="I616" t="s">
        <v>178</v>
      </c>
      <c r="J616" s="109">
        <v>1256630139</v>
      </c>
      <c r="K616" s="109">
        <v>1006986300</v>
      </c>
      <c r="L616" s="109">
        <v>1012802528.05</v>
      </c>
      <c r="M616" s="110">
        <v>1256630139</v>
      </c>
      <c r="N616" s="110" t="s">
        <v>566</v>
      </c>
      <c r="O616" s="124" t="s">
        <v>7</v>
      </c>
    </row>
    <row r="617" spans="2:15" ht="15" customHeight="1">
      <c r="B617" s="125" t="s">
        <v>175</v>
      </c>
      <c r="C617" t="s">
        <v>404</v>
      </c>
      <c r="D617" s="118"/>
      <c r="E617" t="s">
        <v>176</v>
      </c>
      <c r="G617" t="s">
        <v>600</v>
      </c>
      <c r="H617" t="s">
        <v>248</v>
      </c>
      <c r="I617" t="s">
        <v>178</v>
      </c>
      <c r="J617" s="109">
        <v>1256630139</v>
      </c>
      <c r="K617" s="109">
        <v>1006986300</v>
      </c>
      <c r="L617" s="109">
        <v>1012802528.05</v>
      </c>
      <c r="M617" s="110">
        <v>1256630139</v>
      </c>
      <c r="N617" s="110" t="s">
        <v>566</v>
      </c>
      <c r="O617" s="124" t="s">
        <v>7</v>
      </c>
    </row>
    <row r="618" spans="2:15" ht="15" customHeight="1">
      <c r="B618" s="125" t="s">
        <v>175</v>
      </c>
      <c r="C618" t="s">
        <v>404</v>
      </c>
      <c r="D618" s="118"/>
      <c r="E618" t="s">
        <v>176</v>
      </c>
      <c r="G618" t="s">
        <v>600</v>
      </c>
      <c r="H618" t="s">
        <v>248</v>
      </c>
      <c r="I618" t="s">
        <v>178</v>
      </c>
      <c r="J618" s="109">
        <v>1256630139</v>
      </c>
      <c r="K618" s="109">
        <v>1006986300</v>
      </c>
      <c r="L618" s="109">
        <v>1012802528.05</v>
      </c>
      <c r="M618" s="110">
        <v>1256630139</v>
      </c>
      <c r="N618" s="110" t="s">
        <v>566</v>
      </c>
      <c r="O618" s="124" t="s">
        <v>7</v>
      </c>
    </row>
    <row r="619" spans="2:15" ht="15" customHeight="1">
      <c r="B619" s="125" t="s">
        <v>175</v>
      </c>
      <c r="C619" t="s">
        <v>404</v>
      </c>
      <c r="D619" s="118"/>
      <c r="E619" t="s">
        <v>176</v>
      </c>
      <c r="G619" t="s">
        <v>600</v>
      </c>
      <c r="H619" t="s">
        <v>248</v>
      </c>
      <c r="I619" t="s">
        <v>178</v>
      </c>
      <c r="J619" s="109">
        <v>1256630139</v>
      </c>
      <c r="K619" s="109">
        <v>1006986300</v>
      </c>
      <c r="L619" s="109">
        <v>1012802528.05</v>
      </c>
      <c r="M619" s="110">
        <v>1256630139</v>
      </c>
      <c r="N619" s="110" t="s">
        <v>566</v>
      </c>
      <c r="O619" s="124" t="s">
        <v>7</v>
      </c>
    </row>
    <row r="620" spans="2:15" ht="15" customHeight="1">
      <c r="B620" s="125" t="s">
        <v>175</v>
      </c>
      <c r="C620" t="s">
        <v>404</v>
      </c>
      <c r="D620" s="118"/>
      <c r="E620" t="s">
        <v>176</v>
      </c>
      <c r="G620" t="s">
        <v>600</v>
      </c>
      <c r="H620" t="s">
        <v>248</v>
      </c>
      <c r="I620" t="s">
        <v>178</v>
      </c>
      <c r="J620" s="109">
        <v>1256630139</v>
      </c>
      <c r="K620" s="109">
        <v>1006986300</v>
      </c>
      <c r="L620" s="109">
        <v>1012802528.05</v>
      </c>
      <c r="M620" s="110">
        <v>1256630139</v>
      </c>
      <c r="N620" s="110" t="s">
        <v>566</v>
      </c>
      <c r="O620" s="124" t="s">
        <v>7</v>
      </c>
    </row>
    <row r="621" spans="2:15" ht="15" customHeight="1">
      <c r="B621" s="125" t="s">
        <v>175</v>
      </c>
      <c r="C621" t="s">
        <v>404</v>
      </c>
      <c r="D621" s="118"/>
      <c r="E621" t="s">
        <v>176</v>
      </c>
      <c r="G621" t="s">
        <v>600</v>
      </c>
      <c r="H621" t="s">
        <v>248</v>
      </c>
      <c r="I621" t="s">
        <v>178</v>
      </c>
      <c r="J621" s="109">
        <v>1256630139</v>
      </c>
      <c r="K621" s="109">
        <v>1006986300</v>
      </c>
      <c r="L621" s="109">
        <v>1012802528.05</v>
      </c>
      <c r="M621" s="110">
        <v>1256630139</v>
      </c>
      <c r="N621" s="110" t="s">
        <v>566</v>
      </c>
      <c r="O621" s="124" t="s">
        <v>7</v>
      </c>
    </row>
    <row r="622" spans="2:15" ht="15" customHeight="1">
      <c r="B622" s="125" t="s">
        <v>181</v>
      </c>
      <c r="C622" t="s">
        <v>85</v>
      </c>
      <c r="D622" s="118"/>
      <c r="E622" t="s">
        <v>182</v>
      </c>
      <c r="F622" t="s">
        <v>183</v>
      </c>
      <c r="G622" t="s">
        <v>411</v>
      </c>
      <c r="H622" t="s">
        <v>355</v>
      </c>
      <c r="I622" t="s">
        <v>178</v>
      </c>
      <c r="J622" s="109">
        <v>227172603</v>
      </c>
      <c r="K622" s="109">
        <v>201024901</v>
      </c>
      <c r="L622" s="109">
        <v>204832240.15000001</v>
      </c>
      <c r="M622" s="110">
        <v>227172603</v>
      </c>
      <c r="N622" s="110" t="s">
        <v>601</v>
      </c>
      <c r="O622" s="124" t="s">
        <v>7</v>
      </c>
    </row>
    <row r="623" spans="2:15" ht="15" customHeight="1">
      <c r="B623" s="125" t="s">
        <v>224</v>
      </c>
      <c r="C623" t="s">
        <v>85</v>
      </c>
      <c r="D623" s="118"/>
      <c r="E623" t="s">
        <v>182</v>
      </c>
      <c r="F623" t="s">
        <v>183</v>
      </c>
      <c r="G623" t="s">
        <v>449</v>
      </c>
      <c r="H623" t="s">
        <v>225</v>
      </c>
      <c r="I623" t="s">
        <v>178</v>
      </c>
      <c r="J623" s="109">
        <v>1997383565</v>
      </c>
      <c r="K623" s="109">
        <v>1500390412</v>
      </c>
      <c r="L623" s="109">
        <v>1548452519.6199999</v>
      </c>
      <c r="M623" s="110">
        <v>1997383565</v>
      </c>
      <c r="N623" s="110" t="s">
        <v>536</v>
      </c>
      <c r="O623" s="124" t="s">
        <v>7</v>
      </c>
    </row>
    <row r="624" spans="2:15" ht="15" customHeight="1">
      <c r="B624" s="125" t="s">
        <v>224</v>
      </c>
      <c r="C624" t="s">
        <v>85</v>
      </c>
      <c r="D624" s="118"/>
      <c r="E624" t="s">
        <v>182</v>
      </c>
      <c r="F624" t="s">
        <v>183</v>
      </c>
      <c r="G624" t="s">
        <v>449</v>
      </c>
      <c r="H624" t="s">
        <v>225</v>
      </c>
      <c r="I624" t="s">
        <v>178</v>
      </c>
      <c r="J624" s="109">
        <v>1997383565</v>
      </c>
      <c r="K624" s="109">
        <v>1500390412</v>
      </c>
      <c r="L624" s="109">
        <v>1548452519.6199999</v>
      </c>
      <c r="M624" s="110">
        <v>1997383565</v>
      </c>
      <c r="N624" s="110" t="s">
        <v>536</v>
      </c>
      <c r="O624" s="124" t="s">
        <v>7</v>
      </c>
    </row>
    <row r="625" spans="2:15" ht="15" customHeight="1">
      <c r="B625" s="125" t="s">
        <v>224</v>
      </c>
      <c r="C625" t="s">
        <v>85</v>
      </c>
      <c r="D625" s="118"/>
      <c r="E625" t="s">
        <v>182</v>
      </c>
      <c r="F625" t="s">
        <v>183</v>
      </c>
      <c r="G625" t="s">
        <v>449</v>
      </c>
      <c r="H625" t="s">
        <v>225</v>
      </c>
      <c r="I625" t="s">
        <v>178</v>
      </c>
      <c r="J625" s="109">
        <v>1997383565</v>
      </c>
      <c r="K625" s="109">
        <v>1500390412</v>
      </c>
      <c r="L625" s="109">
        <v>1548452519.6199999</v>
      </c>
      <c r="M625" s="110">
        <v>1997383565</v>
      </c>
      <c r="N625" s="110" t="s">
        <v>536</v>
      </c>
      <c r="O625" s="124" t="s">
        <v>7</v>
      </c>
    </row>
    <row r="626" spans="2:15" ht="15" customHeight="1">
      <c r="B626" s="125" t="s">
        <v>224</v>
      </c>
      <c r="C626" t="s">
        <v>85</v>
      </c>
      <c r="D626" s="118"/>
      <c r="E626" t="s">
        <v>182</v>
      </c>
      <c r="F626" t="s">
        <v>183</v>
      </c>
      <c r="G626" t="s">
        <v>450</v>
      </c>
      <c r="H626" t="s">
        <v>226</v>
      </c>
      <c r="I626" t="s">
        <v>178</v>
      </c>
      <c r="J626" s="109">
        <v>1228373974</v>
      </c>
      <c r="K626" s="109">
        <v>1009275342</v>
      </c>
      <c r="L626" s="109">
        <v>1031444293.0599999</v>
      </c>
      <c r="M626" s="110">
        <v>1228373974</v>
      </c>
      <c r="N626" s="110" t="s">
        <v>602</v>
      </c>
      <c r="O626" s="124" t="s">
        <v>7</v>
      </c>
    </row>
    <row r="627" spans="2:15" ht="15" customHeight="1">
      <c r="B627" s="125" t="s">
        <v>224</v>
      </c>
      <c r="C627" t="s">
        <v>85</v>
      </c>
      <c r="D627" s="118"/>
      <c r="E627" t="s">
        <v>182</v>
      </c>
      <c r="F627" t="s">
        <v>183</v>
      </c>
      <c r="G627" t="s">
        <v>451</v>
      </c>
      <c r="H627" t="s">
        <v>225</v>
      </c>
      <c r="I627" t="s">
        <v>178</v>
      </c>
      <c r="J627" s="109">
        <v>1711091918</v>
      </c>
      <c r="K627" s="109">
        <v>1314962679</v>
      </c>
      <c r="L627" s="109">
        <v>1332784970.53</v>
      </c>
      <c r="M627" s="110">
        <v>1711091918</v>
      </c>
      <c r="N627" s="110" t="s">
        <v>536</v>
      </c>
      <c r="O627" s="124" t="s">
        <v>7</v>
      </c>
    </row>
    <row r="628" spans="2:15" ht="15" customHeight="1">
      <c r="B628" s="125" t="s">
        <v>181</v>
      </c>
      <c r="C628" t="s">
        <v>85</v>
      </c>
      <c r="D628" s="118"/>
      <c r="E628" t="s">
        <v>182</v>
      </c>
      <c r="F628" t="s">
        <v>183</v>
      </c>
      <c r="G628" t="s">
        <v>452</v>
      </c>
      <c r="H628" t="s">
        <v>335</v>
      </c>
      <c r="I628" t="s">
        <v>178</v>
      </c>
      <c r="J628" s="109">
        <v>1269013699</v>
      </c>
      <c r="K628" s="109">
        <v>1000493150</v>
      </c>
      <c r="L628" s="109">
        <v>1016217720.5599999</v>
      </c>
      <c r="M628" s="110">
        <v>1269013699</v>
      </c>
      <c r="N628" s="110" t="s">
        <v>601</v>
      </c>
      <c r="O628" s="124" t="s">
        <v>7</v>
      </c>
    </row>
    <row r="629" spans="2:15" ht="15" customHeight="1">
      <c r="B629" s="125" t="s">
        <v>181</v>
      </c>
      <c r="C629" t="s">
        <v>85</v>
      </c>
      <c r="D629" s="118"/>
      <c r="E629" t="s">
        <v>182</v>
      </c>
      <c r="F629" t="s">
        <v>183</v>
      </c>
      <c r="G629" t="s">
        <v>452</v>
      </c>
      <c r="H629" t="s">
        <v>335</v>
      </c>
      <c r="I629" t="s">
        <v>178</v>
      </c>
      <c r="J629" s="109">
        <v>1269013699</v>
      </c>
      <c r="K629" s="109">
        <v>1000493150</v>
      </c>
      <c r="L629" s="109">
        <v>1016217720.5599999</v>
      </c>
      <c r="M629" s="110">
        <v>1269013699</v>
      </c>
      <c r="N629" s="110" t="s">
        <v>601</v>
      </c>
      <c r="O629" s="124" t="s">
        <v>7</v>
      </c>
    </row>
    <row r="630" spans="2:15" ht="15" customHeight="1">
      <c r="B630" s="125" t="s">
        <v>181</v>
      </c>
      <c r="C630" t="s">
        <v>85</v>
      </c>
      <c r="D630" s="118"/>
      <c r="E630" t="s">
        <v>182</v>
      </c>
      <c r="F630" t="s">
        <v>183</v>
      </c>
      <c r="G630" t="s">
        <v>452</v>
      </c>
      <c r="H630" t="s">
        <v>335</v>
      </c>
      <c r="I630" t="s">
        <v>178</v>
      </c>
      <c r="J630" s="109">
        <v>1269013699</v>
      </c>
      <c r="K630" s="109">
        <v>1000493150</v>
      </c>
      <c r="L630" s="109">
        <v>1016217720.5599999</v>
      </c>
      <c r="M630" s="110">
        <v>1269013699</v>
      </c>
      <c r="N630" s="110" t="s">
        <v>601</v>
      </c>
      <c r="O630" s="124" t="s">
        <v>7</v>
      </c>
    </row>
    <row r="631" spans="2:15" ht="15" customHeight="1">
      <c r="B631" s="125" t="s">
        <v>181</v>
      </c>
      <c r="C631" t="s">
        <v>85</v>
      </c>
      <c r="D631" s="118"/>
      <c r="E631" t="s">
        <v>182</v>
      </c>
      <c r="F631" t="s">
        <v>183</v>
      </c>
      <c r="G631" t="s">
        <v>452</v>
      </c>
      <c r="H631" t="s">
        <v>335</v>
      </c>
      <c r="I631" t="s">
        <v>178</v>
      </c>
      <c r="J631" s="109">
        <v>1269013699</v>
      </c>
      <c r="K631" s="109">
        <v>1000493150</v>
      </c>
      <c r="L631" s="109">
        <v>1016217720.5599999</v>
      </c>
      <c r="M631" s="110">
        <v>1269013699</v>
      </c>
      <c r="N631" s="110" t="s">
        <v>601</v>
      </c>
      <c r="O631" s="124" t="s">
        <v>7</v>
      </c>
    </row>
    <row r="632" spans="2:15" ht="15" customHeight="1">
      <c r="B632" s="125" t="s">
        <v>181</v>
      </c>
      <c r="C632" t="s">
        <v>85</v>
      </c>
      <c r="D632" s="118"/>
      <c r="E632" t="s">
        <v>182</v>
      </c>
      <c r="F632" t="s">
        <v>183</v>
      </c>
      <c r="G632" t="s">
        <v>452</v>
      </c>
      <c r="H632" t="s">
        <v>335</v>
      </c>
      <c r="I632" t="s">
        <v>178</v>
      </c>
      <c r="J632" s="109">
        <v>1269013699</v>
      </c>
      <c r="K632" s="109">
        <v>1000493150</v>
      </c>
      <c r="L632" s="109">
        <v>1016217720.5599999</v>
      </c>
      <c r="M632" s="110">
        <v>1269013699</v>
      </c>
      <c r="N632" s="110" t="s">
        <v>601</v>
      </c>
      <c r="O632" s="124" t="s">
        <v>7</v>
      </c>
    </row>
    <row r="633" spans="2:15" ht="15" customHeight="1">
      <c r="B633" s="125" t="s">
        <v>181</v>
      </c>
      <c r="C633" t="s">
        <v>85</v>
      </c>
      <c r="D633" s="118"/>
      <c r="E633" t="s">
        <v>182</v>
      </c>
      <c r="F633" t="s">
        <v>183</v>
      </c>
      <c r="G633" t="s">
        <v>453</v>
      </c>
      <c r="H633" t="s">
        <v>227</v>
      </c>
      <c r="I633" t="s">
        <v>178</v>
      </c>
      <c r="J633" s="109">
        <v>1268767123</v>
      </c>
      <c r="K633" s="109">
        <v>1000246576</v>
      </c>
      <c r="L633" s="109">
        <v>1015476769.75</v>
      </c>
      <c r="M633" s="110">
        <v>1268767123</v>
      </c>
      <c r="N633" s="110" t="s">
        <v>601</v>
      </c>
      <c r="O633" s="124" t="s">
        <v>7</v>
      </c>
    </row>
    <row r="634" spans="2:15" ht="15" customHeight="1">
      <c r="B634" s="125" t="s">
        <v>181</v>
      </c>
      <c r="C634" t="s">
        <v>85</v>
      </c>
      <c r="D634" s="118"/>
      <c r="E634" t="s">
        <v>182</v>
      </c>
      <c r="F634" t="s">
        <v>183</v>
      </c>
      <c r="G634" t="s">
        <v>453</v>
      </c>
      <c r="H634" t="s">
        <v>227</v>
      </c>
      <c r="I634" t="s">
        <v>178</v>
      </c>
      <c r="J634" s="109">
        <v>1268767123</v>
      </c>
      <c r="K634" s="109">
        <v>1000246576</v>
      </c>
      <c r="L634" s="109">
        <v>1015476769.75</v>
      </c>
      <c r="M634" s="110">
        <v>1268767123</v>
      </c>
      <c r="N634" s="110" t="s">
        <v>601</v>
      </c>
      <c r="O634" s="124" t="s">
        <v>7</v>
      </c>
    </row>
    <row r="635" spans="2:15" ht="15" customHeight="1">
      <c r="B635" s="125" t="s">
        <v>181</v>
      </c>
      <c r="C635" t="s">
        <v>85</v>
      </c>
      <c r="D635" s="118"/>
      <c r="E635" t="s">
        <v>182</v>
      </c>
      <c r="F635" t="s">
        <v>183</v>
      </c>
      <c r="G635" t="s">
        <v>453</v>
      </c>
      <c r="H635" t="s">
        <v>227</v>
      </c>
      <c r="I635" t="s">
        <v>178</v>
      </c>
      <c r="J635" s="109">
        <v>1268767123</v>
      </c>
      <c r="K635" s="109">
        <v>1000246576</v>
      </c>
      <c r="L635" s="109">
        <v>1015476769.75</v>
      </c>
      <c r="M635" s="110">
        <v>1268767123</v>
      </c>
      <c r="N635" s="110" t="s">
        <v>601</v>
      </c>
      <c r="O635" s="124" t="s">
        <v>7</v>
      </c>
    </row>
    <row r="636" spans="2:15" ht="15" customHeight="1">
      <c r="B636" s="125" t="s">
        <v>181</v>
      </c>
      <c r="C636" t="s">
        <v>85</v>
      </c>
      <c r="D636" s="118"/>
      <c r="E636" t="s">
        <v>182</v>
      </c>
      <c r="F636" t="s">
        <v>183</v>
      </c>
      <c r="G636" t="s">
        <v>453</v>
      </c>
      <c r="H636" t="s">
        <v>227</v>
      </c>
      <c r="I636" t="s">
        <v>178</v>
      </c>
      <c r="J636" s="109">
        <v>1268767123</v>
      </c>
      <c r="K636" s="109">
        <v>1000246576</v>
      </c>
      <c r="L636" s="109">
        <v>1015476769.75</v>
      </c>
      <c r="M636" s="110">
        <v>1268767123</v>
      </c>
      <c r="N636" s="110" t="s">
        <v>601</v>
      </c>
      <c r="O636" s="124" t="s">
        <v>7</v>
      </c>
    </row>
    <row r="637" spans="2:15" ht="15" customHeight="1">
      <c r="B637" s="125" t="s">
        <v>181</v>
      </c>
      <c r="C637" t="s">
        <v>85</v>
      </c>
      <c r="D637" s="118"/>
      <c r="E637" t="s">
        <v>182</v>
      </c>
      <c r="F637" t="s">
        <v>183</v>
      </c>
      <c r="G637" t="s">
        <v>453</v>
      </c>
      <c r="H637" t="s">
        <v>227</v>
      </c>
      <c r="I637" t="s">
        <v>178</v>
      </c>
      <c r="J637" s="109">
        <v>1268767123</v>
      </c>
      <c r="K637" s="109">
        <v>1000246576</v>
      </c>
      <c r="L637" s="109">
        <v>1015476769.75</v>
      </c>
      <c r="M637" s="110">
        <v>1268767123</v>
      </c>
      <c r="N637" s="110" t="s">
        <v>601</v>
      </c>
      <c r="O637" s="124" t="s">
        <v>7</v>
      </c>
    </row>
    <row r="638" spans="2:15" ht="15" customHeight="1">
      <c r="B638" s="125" t="s">
        <v>181</v>
      </c>
      <c r="C638" t="s">
        <v>85</v>
      </c>
      <c r="D638" s="118"/>
      <c r="E638" t="s">
        <v>182</v>
      </c>
      <c r="F638" t="s">
        <v>183</v>
      </c>
      <c r="G638" t="s">
        <v>454</v>
      </c>
      <c r="H638" t="s">
        <v>228</v>
      </c>
      <c r="I638" t="s">
        <v>178</v>
      </c>
      <c r="J638" s="109">
        <v>1273249315</v>
      </c>
      <c r="K638" s="109">
        <v>1000243839</v>
      </c>
      <c r="L638" s="109">
        <v>1010268850.23</v>
      </c>
      <c r="M638" s="110">
        <v>1273249315</v>
      </c>
      <c r="N638" s="110" t="s">
        <v>603</v>
      </c>
      <c r="O638" s="124" t="s">
        <v>7</v>
      </c>
    </row>
    <row r="639" spans="2:15" ht="15" customHeight="1">
      <c r="B639" s="125" t="s">
        <v>181</v>
      </c>
      <c r="C639" t="s">
        <v>85</v>
      </c>
      <c r="D639" s="118"/>
      <c r="E639" t="s">
        <v>182</v>
      </c>
      <c r="F639" t="s">
        <v>183</v>
      </c>
      <c r="G639" t="s">
        <v>454</v>
      </c>
      <c r="H639" t="s">
        <v>228</v>
      </c>
      <c r="I639" t="s">
        <v>178</v>
      </c>
      <c r="J639" s="109">
        <v>1273249315</v>
      </c>
      <c r="K639" s="109">
        <v>1000243839</v>
      </c>
      <c r="L639" s="109">
        <v>1010268850.23</v>
      </c>
      <c r="M639" s="110">
        <v>1273249315</v>
      </c>
      <c r="N639" s="110" t="s">
        <v>603</v>
      </c>
      <c r="O639" s="124" t="s">
        <v>7</v>
      </c>
    </row>
    <row r="640" spans="2:15" ht="15" customHeight="1">
      <c r="B640" s="125" t="s">
        <v>181</v>
      </c>
      <c r="C640" t="s">
        <v>85</v>
      </c>
      <c r="D640" s="118"/>
      <c r="E640" t="s">
        <v>182</v>
      </c>
      <c r="F640" t="s">
        <v>183</v>
      </c>
      <c r="G640" t="s">
        <v>454</v>
      </c>
      <c r="H640" t="s">
        <v>228</v>
      </c>
      <c r="I640" t="s">
        <v>178</v>
      </c>
      <c r="J640" s="109">
        <v>1273249315</v>
      </c>
      <c r="K640" s="109">
        <v>1000243839</v>
      </c>
      <c r="L640" s="109">
        <v>1010268850.23</v>
      </c>
      <c r="M640" s="110">
        <v>1273249315</v>
      </c>
      <c r="N640" s="110" t="s">
        <v>603</v>
      </c>
      <c r="O640" s="124" t="s">
        <v>7</v>
      </c>
    </row>
    <row r="641" spans="2:15" ht="15" customHeight="1">
      <c r="B641" s="125" t="s">
        <v>181</v>
      </c>
      <c r="C641" t="s">
        <v>85</v>
      </c>
      <c r="D641" s="118"/>
      <c r="E641" t="s">
        <v>182</v>
      </c>
      <c r="F641" t="s">
        <v>183</v>
      </c>
      <c r="G641" t="s">
        <v>454</v>
      </c>
      <c r="H641" t="s">
        <v>228</v>
      </c>
      <c r="I641" t="s">
        <v>178</v>
      </c>
      <c r="J641" s="109">
        <v>1273249315</v>
      </c>
      <c r="K641" s="109">
        <v>1000243839</v>
      </c>
      <c r="L641" s="109">
        <v>1010268850.23</v>
      </c>
      <c r="M641" s="110">
        <v>1273249315</v>
      </c>
      <c r="N641" s="110" t="s">
        <v>603</v>
      </c>
      <c r="O641" s="124" t="s">
        <v>7</v>
      </c>
    </row>
    <row r="642" spans="2:15" ht="15" customHeight="1">
      <c r="B642" s="125" t="s">
        <v>181</v>
      </c>
      <c r="C642" t="s">
        <v>85</v>
      </c>
      <c r="D642" s="118"/>
      <c r="E642" t="s">
        <v>182</v>
      </c>
      <c r="F642" t="s">
        <v>183</v>
      </c>
      <c r="G642" t="s">
        <v>454</v>
      </c>
      <c r="H642" t="s">
        <v>228</v>
      </c>
      <c r="I642" t="s">
        <v>178</v>
      </c>
      <c r="J642" s="109">
        <v>1273249315</v>
      </c>
      <c r="K642" s="109">
        <v>1000243839</v>
      </c>
      <c r="L642" s="109">
        <v>1010268850.23</v>
      </c>
      <c r="M642" s="110">
        <v>1273249315</v>
      </c>
      <c r="N642" s="110" t="s">
        <v>603</v>
      </c>
      <c r="O642" s="124" t="s">
        <v>7</v>
      </c>
    </row>
    <row r="643" spans="2:15" ht="15" customHeight="1">
      <c r="B643" s="125" t="s">
        <v>181</v>
      </c>
      <c r="C643" t="s">
        <v>85</v>
      </c>
      <c r="D643" s="118"/>
      <c r="E643" t="s">
        <v>182</v>
      </c>
      <c r="F643" t="s">
        <v>183</v>
      </c>
      <c r="G643" t="s">
        <v>454</v>
      </c>
      <c r="H643" t="s">
        <v>228</v>
      </c>
      <c r="I643" t="s">
        <v>178</v>
      </c>
      <c r="J643" s="109">
        <v>1273249315</v>
      </c>
      <c r="K643" s="109">
        <v>1000243839</v>
      </c>
      <c r="L643" s="109">
        <v>1010268850.23</v>
      </c>
      <c r="M643" s="110">
        <v>1273249315</v>
      </c>
      <c r="N643" s="110" t="s">
        <v>603</v>
      </c>
      <c r="O643" s="124" t="s">
        <v>7</v>
      </c>
    </row>
    <row r="644" spans="2:15" ht="15" customHeight="1">
      <c r="B644" s="125" t="s">
        <v>181</v>
      </c>
      <c r="C644" t="s">
        <v>85</v>
      </c>
      <c r="D644" s="118"/>
      <c r="E644" t="s">
        <v>182</v>
      </c>
      <c r="F644" t="s">
        <v>183</v>
      </c>
      <c r="G644" t="s">
        <v>454</v>
      </c>
      <c r="H644" t="s">
        <v>228</v>
      </c>
      <c r="I644" t="s">
        <v>178</v>
      </c>
      <c r="J644" s="109">
        <v>1273249315</v>
      </c>
      <c r="K644" s="109">
        <v>1000243839</v>
      </c>
      <c r="L644" s="109">
        <v>1010268850.23</v>
      </c>
      <c r="M644" s="110">
        <v>1273249315</v>
      </c>
      <c r="N644" s="110" t="s">
        <v>603</v>
      </c>
      <c r="O644" s="124" t="s">
        <v>7</v>
      </c>
    </row>
    <row r="645" spans="2:15" ht="15" customHeight="1">
      <c r="B645" s="125" t="s">
        <v>181</v>
      </c>
      <c r="C645" t="s">
        <v>85</v>
      </c>
      <c r="D645" s="118"/>
      <c r="E645" t="s">
        <v>182</v>
      </c>
      <c r="F645" t="s">
        <v>183</v>
      </c>
      <c r="G645" t="s">
        <v>454</v>
      </c>
      <c r="H645" t="s">
        <v>228</v>
      </c>
      <c r="I645" t="s">
        <v>178</v>
      </c>
      <c r="J645" s="109">
        <v>1273249315</v>
      </c>
      <c r="K645" s="109">
        <v>1000243839</v>
      </c>
      <c r="L645" s="109">
        <v>1010268850.23</v>
      </c>
      <c r="M645" s="110">
        <v>1273249315</v>
      </c>
      <c r="N645" s="110" t="s">
        <v>603</v>
      </c>
      <c r="O645" s="124" t="s">
        <v>7</v>
      </c>
    </row>
    <row r="646" spans="2:15" ht="15" customHeight="1">
      <c r="B646" s="125" t="s">
        <v>181</v>
      </c>
      <c r="C646" t="s">
        <v>85</v>
      </c>
      <c r="D646" s="118"/>
      <c r="E646" t="s">
        <v>182</v>
      </c>
      <c r="F646" t="s">
        <v>183</v>
      </c>
      <c r="G646" t="s">
        <v>454</v>
      </c>
      <c r="H646" t="s">
        <v>228</v>
      </c>
      <c r="I646" t="s">
        <v>178</v>
      </c>
      <c r="J646" s="109">
        <v>1273249315</v>
      </c>
      <c r="K646" s="109">
        <v>1000243839</v>
      </c>
      <c r="L646" s="109">
        <v>1010268850.23</v>
      </c>
      <c r="M646" s="110">
        <v>1273249315</v>
      </c>
      <c r="N646" s="110" t="s">
        <v>603</v>
      </c>
      <c r="O646" s="124" t="s">
        <v>7</v>
      </c>
    </row>
    <row r="647" spans="2:15" ht="15" customHeight="1">
      <c r="B647" s="125" t="s">
        <v>181</v>
      </c>
      <c r="C647" t="s">
        <v>85</v>
      </c>
      <c r="D647" s="118"/>
      <c r="E647" t="s">
        <v>182</v>
      </c>
      <c r="F647" t="s">
        <v>183</v>
      </c>
      <c r="G647" t="s">
        <v>454</v>
      </c>
      <c r="H647" t="s">
        <v>228</v>
      </c>
      <c r="I647" t="s">
        <v>178</v>
      </c>
      <c r="J647" s="109">
        <v>1273249315</v>
      </c>
      <c r="K647" s="109">
        <v>1000243839</v>
      </c>
      <c r="L647" s="109">
        <v>1010268850.23</v>
      </c>
      <c r="M647" s="110">
        <v>1273249315</v>
      </c>
      <c r="N647" s="110" t="s">
        <v>603</v>
      </c>
      <c r="O647" s="124" t="s">
        <v>7</v>
      </c>
    </row>
    <row r="648" spans="2:15" ht="15" customHeight="1">
      <c r="B648" s="125" t="s">
        <v>181</v>
      </c>
      <c r="C648" t="s">
        <v>85</v>
      </c>
      <c r="D648" s="118"/>
      <c r="E648" t="s">
        <v>182</v>
      </c>
      <c r="F648" t="s">
        <v>183</v>
      </c>
      <c r="G648" t="s">
        <v>454</v>
      </c>
      <c r="H648" t="s">
        <v>228</v>
      </c>
      <c r="I648" t="s">
        <v>178</v>
      </c>
      <c r="J648" s="109">
        <v>254649863</v>
      </c>
      <c r="K648" s="109">
        <v>200048768</v>
      </c>
      <c r="L648" s="109">
        <v>202053771.56999999</v>
      </c>
      <c r="M648" s="110">
        <v>254649863</v>
      </c>
      <c r="N648" s="110" t="s">
        <v>603</v>
      </c>
      <c r="O648" s="124" t="s">
        <v>7</v>
      </c>
    </row>
    <row r="649" spans="2:15" ht="15" customHeight="1">
      <c r="B649" s="125" t="s">
        <v>181</v>
      </c>
      <c r="C649" t="s">
        <v>85</v>
      </c>
      <c r="D649" s="118"/>
      <c r="E649" t="s">
        <v>182</v>
      </c>
      <c r="F649" t="s">
        <v>183</v>
      </c>
      <c r="G649" t="s">
        <v>454</v>
      </c>
      <c r="H649" t="s">
        <v>228</v>
      </c>
      <c r="I649" t="s">
        <v>178</v>
      </c>
      <c r="J649" s="109">
        <v>254649863</v>
      </c>
      <c r="K649" s="109">
        <v>200048768</v>
      </c>
      <c r="L649" s="109">
        <v>202053771.56999999</v>
      </c>
      <c r="M649" s="110">
        <v>254649863</v>
      </c>
      <c r="N649" s="110" t="s">
        <v>603</v>
      </c>
      <c r="O649" s="124" t="s">
        <v>7</v>
      </c>
    </row>
    <row r="650" spans="2:15" ht="15" customHeight="1">
      <c r="B650" s="125" t="s">
        <v>181</v>
      </c>
      <c r="C650" t="s">
        <v>85</v>
      </c>
      <c r="D650" s="118"/>
      <c r="E650" t="s">
        <v>182</v>
      </c>
      <c r="F650" t="s">
        <v>183</v>
      </c>
      <c r="G650" t="s">
        <v>454</v>
      </c>
      <c r="H650" t="s">
        <v>228</v>
      </c>
      <c r="I650" t="s">
        <v>178</v>
      </c>
      <c r="J650" s="109">
        <v>254649863</v>
      </c>
      <c r="K650" s="109">
        <v>200048768</v>
      </c>
      <c r="L650" s="109">
        <v>202053771.56999999</v>
      </c>
      <c r="M650" s="110">
        <v>254649863</v>
      </c>
      <c r="N650" s="110" t="s">
        <v>603</v>
      </c>
      <c r="O650" s="124" t="s">
        <v>7</v>
      </c>
    </row>
    <row r="651" spans="2:15" ht="15" customHeight="1">
      <c r="B651" s="125" t="s">
        <v>181</v>
      </c>
      <c r="C651" t="s">
        <v>85</v>
      </c>
      <c r="D651" s="118"/>
      <c r="E651" t="s">
        <v>182</v>
      </c>
      <c r="F651" t="s">
        <v>183</v>
      </c>
      <c r="G651" t="s">
        <v>454</v>
      </c>
      <c r="H651" t="s">
        <v>228</v>
      </c>
      <c r="I651" t="s">
        <v>178</v>
      </c>
      <c r="J651" s="109">
        <v>254649863</v>
      </c>
      <c r="K651" s="109">
        <v>200048768</v>
      </c>
      <c r="L651" s="109">
        <v>202053771.56999999</v>
      </c>
      <c r="M651" s="110">
        <v>254649863</v>
      </c>
      <c r="N651" s="110" t="s">
        <v>603</v>
      </c>
      <c r="O651" s="124" t="s">
        <v>7</v>
      </c>
    </row>
    <row r="652" spans="2:15" ht="15" customHeight="1">
      <c r="B652" s="125" t="s">
        <v>181</v>
      </c>
      <c r="C652" t="s">
        <v>85</v>
      </c>
      <c r="D652" s="118"/>
      <c r="E652" t="s">
        <v>182</v>
      </c>
      <c r="F652" t="s">
        <v>183</v>
      </c>
      <c r="G652" t="s">
        <v>454</v>
      </c>
      <c r="H652" t="s">
        <v>228</v>
      </c>
      <c r="I652" t="s">
        <v>178</v>
      </c>
      <c r="J652" s="109">
        <v>254649863</v>
      </c>
      <c r="K652" s="109">
        <v>200048768</v>
      </c>
      <c r="L652" s="109">
        <v>202053771.56999999</v>
      </c>
      <c r="M652" s="110">
        <v>254649863</v>
      </c>
      <c r="N652" s="110" t="s">
        <v>603</v>
      </c>
      <c r="O652" s="124" t="s">
        <v>7</v>
      </c>
    </row>
    <row r="653" spans="2:15" ht="15" customHeight="1">
      <c r="B653" s="125" t="s">
        <v>181</v>
      </c>
      <c r="C653" t="s">
        <v>85</v>
      </c>
      <c r="D653" s="118"/>
      <c r="E653" t="s">
        <v>182</v>
      </c>
      <c r="F653" t="s">
        <v>183</v>
      </c>
      <c r="G653" t="s">
        <v>454</v>
      </c>
      <c r="H653" t="s">
        <v>228</v>
      </c>
      <c r="I653" t="s">
        <v>178</v>
      </c>
      <c r="J653" s="109">
        <v>254649863</v>
      </c>
      <c r="K653" s="109">
        <v>200048768</v>
      </c>
      <c r="L653" s="109">
        <v>202053771.56999999</v>
      </c>
      <c r="M653" s="110">
        <v>254649863</v>
      </c>
      <c r="N653" s="110" t="s">
        <v>603</v>
      </c>
      <c r="O653" s="124" t="s">
        <v>7</v>
      </c>
    </row>
    <row r="654" spans="2:15" ht="15" customHeight="1">
      <c r="B654" s="125" t="s">
        <v>181</v>
      </c>
      <c r="C654" t="s">
        <v>85</v>
      </c>
      <c r="D654" s="118"/>
      <c r="E654" t="s">
        <v>182</v>
      </c>
      <c r="F654" t="s">
        <v>183</v>
      </c>
      <c r="G654" t="s">
        <v>454</v>
      </c>
      <c r="H654" t="s">
        <v>228</v>
      </c>
      <c r="I654" t="s">
        <v>178</v>
      </c>
      <c r="J654" s="109">
        <v>254649863</v>
      </c>
      <c r="K654" s="109">
        <v>200048768</v>
      </c>
      <c r="L654" s="109">
        <v>202053771.56999999</v>
      </c>
      <c r="M654" s="110">
        <v>254649863</v>
      </c>
      <c r="N654" s="110" t="s">
        <v>603</v>
      </c>
      <c r="O654" s="124" t="s">
        <v>7</v>
      </c>
    </row>
    <row r="655" spans="2:15" ht="15" customHeight="1">
      <c r="B655" s="125" t="s">
        <v>181</v>
      </c>
      <c r="C655" t="s">
        <v>85</v>
      </c>
      <c r="D655" s="118"/>
      <c r="E655" t="s">
        <v>182</v>
      </c>
      <c r="F655" t="s">
        <v>183</v>
      </c>
      <c r="G655" t="s">
        <v>454</v>
      </c>
      <c r="H655" t="s">
        <v>228</v>
      </c>
      <c r="I655" t="s">
        <v>178</v>
      </c>
      <c r="J655" s="109">
        <v>254649863</v>
      </c>
      <c r="K655" s="109">
        <v>200048768</v>
      </c>
      <c r="L655" s="109">
        <v>202053771.56999999</v>
      </c>
      <c r="M655" s="110">
        <v>254649863</v>
      </c>
      <c r="N655" s="110" t="s">
        <v>603</v>
      </c>
      <c r="O655" s="124" t="s">
        <v>7</v>
      </c>
    </row>
    <row r="656" spans="2:15" ht="15" customHeight="1">
      <c r="B656" s="125" t="s">
        <v>181</v>
      </c>
      <c r="C656" t="s">
        <v>85</v>
      </c>
      <c r="D656" s="118"/>
      <c r="E656" t="s">
        <v>182</v>
      </c>
      <c r="F656" t="s">
        <v>183</v>
      </c>
      <c r="G656" t="s">
        <v>454</v>
      </c>
      <c r="H656" t="s">
        <v>228</v>
      </c>
      <c r="I656" t="s">
        <v>178</v>
      </c>
      <c r="J656" s="109">
        <v>254649863</v>
      </c>
      <c r="K656" s="109">
        <v>200048768</v>
      </c>
      <c r="L656" s="109">
        <v>202053771.56999999</v>
      </c>
      <c r="M656" s="110">
        <v>254649863</v>
      </c>
      <c r="N656" s="110" t="s">
        <v>603</v>
      </c>
      <c r="O656" s="124" t="s">
        <v>7</v>
      </c>
    </row>
    <row r="657" spans="2:15" ht="15" customHeight="1">
      <c r="B657" s="125" t="s">
        <v>181</v>
      </c>
      <c r="C657" t="s">
        <v>85</v>
      </c>
      <c r="D657" s="118"/>
      <c r="E657" t="s">
        <v>182</v>
      </c>
      <c r="F657" t="s">
        <v>183</v>
      </c>
      <c r="G657" t="s">
        <v>454</v>
      </c>
      <c r="H657" t="s">
        <v>228</v>
      </c>
      <c r="I657" t="s">
        <v>178</v>
      </c>
      <c r="J657" s="109">
        <v>254649863</v>
      </c>
      <c r="K657" s="109">
        <v>200048768</v>
      </c>
      <c r="L657" s="109">
        <v>202053771.56999999</v>
      </c>
      <c r="M657" s="110">
        <v>254649863</v>
      </c>
      <c r="N657" s="110" t="s">
        <v>603</v>
      </c>
      <c r="O657" s="124" t="s">
        <v>7</v>
      </c>
    </row>
    <row r="658" spans="2:15" ht="15" customHeight="1">
      <c r="B658" s="125" t="s">
        <v>181</v>
      </c>
      <c r="C658" t="s">
        <v>85</v>
      </c>
      <c r="D658" s="118"/>
      <c r="E658" t="s">
        <v>182</v>
      </c>
      <c r="F658" t="s">
        <v>183</v>
      </c>
      <c r="G658" t="s">
        <v>455</v>
      </c>
      <c r="H658" t="s">
        <v>229</v>
      </c>
      <c r="I658" t="s">
        <v>178</v>
      </c>
      <c r="J658" s="109">
        <v>1270246575</v>
      </c>
      <c r="K658" s="109">
        <v>1000000000</v>
      </c>
      <c r="L658" s="109">
        <v>1005121174.88</v>
      </c>
      <c r="M658" s="110">
        <v>1270246575</v>
      </c>
      <c r="N658" s="110" t="s">
        <v>601</v>
      </c>
      <c r="O658" s="124" t="s">
        <v>7</v>
      </c>
    </row>
    <row r="659" spans="2:15" ht="15" customHeight="1">
      <c r="B659" s="125" t="s">
        <v>181</v>
      </c>
      <c r="C659" t="s">
        <v>85</v>
      </c>
      <c r="D659" s="118"/>
      <c r="E659" t="s">
        <v>182</v>
      </c>
      <c r="F659" t="s">
        <v>183</v>
      </c>
      <c r="G659" t="s">
        <v>455</v>
      </c>
      <c r="H659" t="s">
        <v>229</v>
      </c>
      <c r="I659" t="s">
        <v>178</v>
      </c>
      <c r="J659" s="109">
        <v>1270246575</v>
      </c>
      <c r="K659" s="109">
        <v>1000000000</v>
      </c>
      <c r="L659" s="109">
        <v>1005121174.88</v>
      </c>
      <c r="M659" s="110">
        <v>1270246575</v>
      </c>
      <c r="N659" s="110" t="s">
        <v>601</v>
      </c>
      <c r="O659" s="124" t="s">
        <v>7</v>
      </c>
    </row>
    <row r="660" spans="2:15" ht="15" customHeight="1">
      <c r="B660" s="125" t="s">
        <v>181</v>
      </c>
      <c r="C660" t="s">
        <v>85</v>
      </c>
      <c r="D660" s="118"/>
      <c r="E660" t="s">
        <v>182</v>
      </c>
      <c r="F660" t="s">
        <v>183</v>
      </c>
      <c r="G660" t="s">
        <v>455</v>
      </c>
      <c r="H660" t="s">
        <v>229</v>
      </c>
      <c r="I660" t="s">
        <v>178</v>
      </c>
      <c r="J660" s="109">
        <v>1270246575</v>
      </c>
      <c r="K660" s="109">
        <v>1000000000</v>
      </c>
      <c r="L660" s="109">
        <v>1005121174.88</v>
      </c>
      <c r="M660" s="110">
        <v>1270246575</v>
      </c>
      <c r="N660" s="110" t="s">
        <v>601</v>
      </c>
      <c r="O660" s="124" t="s">
        <v>7</v>
      </c>
    </row>
    <row r="661" spans="2:15" ht="15" customHeight="1">
      <c r="B661" s="125" t="s">
        <v>181</v>
      </c>
      <c r="C661" t="s">
        <v>85</v>
      </c>
      <c r="D661" s="118"/>
      <c r="E661" t="s">
        <v>182</v>
      </c>
      <c r="F661" t="s">
        <v>183</v>
      </c>
      <c r="G661" t="s">
        <v>455</v>
      </c>
      <c r="H661" t="s">
        <v>229</v>
      </c>
      <c r="I661" t="s">
        <v>178</v>
      </c>
      <c r="J661" s="109">
        <v>1270246575</v>
      </c>
      <c r="K661" s="109">
        <v>1000000000</v>
      </c>
      <c r="L661" s="109">
        <v>1005121174.88</v>
      </c>
      <c r="M661" s="110">
        <v>1270246575</v>
      </c>
      <c r="N661" s="110" t="s">
        <v>601</v>
      </c>
      <c r="O661" s="124" t="s">
        <v>7</v>
      </c>
    </row>
    <row r="662" spans="2:15" ht="15" customHeight="1">
      <c r="B662" s="125" t="s">
        <v>181</v>
      </c>
      <c r="C662" t="s">
        <v>85</v>
      </c>
      <c r="D662" s="118"/>
      <c r="E662" t="s">
        <v>182</v>
      </c>
      <c r="F662" t="s">
        <v>183</v>
      </c>
      <c r="G662" t="s">
        <v>455</v>
      </c>
      <c r="H662" t="s">
        <v>229</v>
      </c>
      <c r="I662" t="s">
        <v>178</v>
      </c>
      <c r="J662" s="109">
        <v>1270246575</v>
      </c>
      <c r="K662" s="109">
        <v>1000000000</v>
      </c>
      <c r="L662" s="109">
        <v>1005121174.88</v>
      </c>
      <c r="M662" s="110">
        <v>1270246575</v>
      </c>
      <c r="N662" s="110" t="s">
        <v>601</v>
      </c>
      <c r="O662" s="124" t="s">
        <v>7</v>
      </c>
    </row>
    <row r="663" spans="2:15" ht="15" customHeight="1">
      <c r="B663" s="125" t="s">
        <v>181</v>
      </c>
      <c r="C663" t="s">
        <v>85</v>
      </c>
      <c r="D663" s="118"/>
      <c r="E663" t="s">
        <v>182</v>
      </c>
      <c r="F663" t="s">
        <v>183</v>
      </c>
      <c r="G663" t="s">
        <v>456</v>
      </c>
      <c r="H663" t="s">
        <v>205</v>
      </c>
      <c r="I663" t="s">
        <v>178</v>
      </c>
      <c r="J663" s="109">
        <v>1356000000</v>
      </c>
      <c r="K663" s="109">
        <v>1000000001</v>
      </c>
      <c r="L663" s="109">
        <v>1005087203.88</v>
      </c>
      <c r="M663" s="110">
        <v>1356000000</v>
      </c>
      <c r="N663" s="110" t="s">
        <v>604</v>
      </c>
      <c r="O663" s="124" t="s">
        <v>7</v>
      </c>
    </row>
    <row r="664" spans="2:15" ht="15" customHeight="1">
      <c r="B664" s="125" t="s">
        <v>181</v>
      </c>
      <c r="C664" t="s">
        <v>85</v>
      </c>
      <c r="D664" s="118"/>
      <c r="E664" t="s">
        <v>182</v>
      </c>
      <c r="F664" t="s">
        <v>183</v>
      </c>
      <c r="G664" t="s">
        <v>456</v>
      </c>
      <c r="H664" t="s">
        <v>205</v>
      </c>
      <c r="I664" t="s">
        <v>178</v>
      </c>
      <c r="J664" s="109">
        <v>1356000000</v>
      </c>
      <c r="K664" s="109">
        <v>1000000001</v>
      </c>
      <c r="L664" s="109">
        <v>1005087203.88</v>
      </c>
      <c r="M664" s="110">
        <v>1356000000</v>
      </c>
      <c r="N664" s="110" t="s">
        <v>604</v>
      </c>
      <c r="O664" s="124" t="s">
        <v>7</v>
      </c>
    </row>
    <row r="665" spans="2:15" ht="15" customHeight="1">
      <c r="B665" s="125" t="s">
        <v>181</v>
      </c>
      <c r="C665" t="s">
        <v>85</v>
      </c>
      <c r="D665" s="118"/>
      <c r="E665" t="s">
        <v>182</v>
      </c>
      <c r="F665" t="s">
        <v>183</v>
      </c>
      <c r="G665" t="s">
        <v>456</v>
      </c>
      <c r="H665" t="s">
        <v>205</v>
      </c>
      <c r="I665" t="s">
        <v>178</v>
      </c>
      <c r="J665" s="109">
        <v>1356000000</v>
      </c>
      <c r="K665" s="109">
        <v>1000000001</v>
      </c>
      <c r="L665" s="109">
        <v>1005087203.88</v>
      </c>
      <c r="M665" s="110">
        <v>1356000000</v>
      </c>
      <c r="N665" s="110" t="s">
        <v>604</v>
      </c>
      <c r="O665" s="124" t="s">
        <v>7</v>
      </c>
    </row>
    <row r="666" spans="2:15" ht="15" customHeight="1">
      <c r="B666" s="125" t="s">
        <v>181</v>
      </c>
      <c r="C666" t="s">
        <v>85</v>
      </c>
      <c r="D666" s="118"/>
      <c r="E666" t="s">
        <v>182</v>
      </c>
      <c r="F666" t="s">
        <v>183</v>
      </c>
      <c r="G666" t="s">
        <v>456</v>
      </c>
      <c r="H666" t="s">
        <v>205</v>
      </c>
      <c r="I666" t="s">
        <v>178</v>
      </c>
      <c r="J666" s="109">
        <v>1356000000</v>
      </c>
      <c r="K666" s="109">
        <v>1000000001</v>
      </c>
      <c r="L666" s="109">
        <v>1005087203.88</v>
      </c>
      <c r="M666" s="110">
        <v>1356000000</v>
      </c>
      <c r="N666" s="110" t="s">
        <v>604</v>
      </c>
      <c r="O666" s="124" t="s">
        <v>7</v>
      </c>
    </row>
    <row r="667" spans="2:15" ht="15" customHeight="1">
      <c r="B667" s="125" t="s">
        <v>181</v>
      </c>
      <c r="C667" t="s">
        <v>85</v>
      </c>
      <c r="D667" s="118"/>
      <c r="E667" t="s">
        <v>182</v>
      </c>
      <c r="F667" t="s">
        <v>183</v>
      </c>
      <c r="G667" t="s">
        <v>456</v>
      </c>
      <c r="H667" t="s">
        <v>205</v>
      </c>
      <c r="I667" t="s">
        <v>178</v>
      </c>
      <c r="J667" s="109">
        <v>1356000000</v>
      </c>
      <c r="K667" s="109">
        <v>1000000001</v>
      </c>
      <c r="L667" s="109">
        <v>1005087203.88</v>
      </c>
      <c r="M667" s="110">
        <v>1356000000</v>
      </c>
      <c r="N667" s="110" t="s">
        <v>604</v>
      </c>
      <c r="O667" s="124" t="s">
        <v>7</v>
      </c>
    </row>
    <row r="668" spans="2:15" ht="15" customHeight="1">
      <c r="B668" s="125" t="s">
        <v>181</v>
      </c>
      <c r="C668" t="s">
        <v>85</v>
      </c>
      <c r="D668" s="118"/>
      <c r="E668" t="s">
        <v>182</v>
      </c>
      <c r="F668" t="s">
        <v>183</v>
      </c>
      <c r="G668" t="s">
        <v>456</v>
      </c>
      <c r="H668" t="s">
        <v>205</v>
      </c>
      <c r="I668" t="s">
        <v>178</v>
      </c>
      <c r="J668" s="109">
        <v>1356000000</v>
      </c>
      <c r="K668" s="109">
        <v>1000000001</v>
      </c>
      <c r="L668" s="109">
        <v>1005087203.88</v>
      </c>
      <c r="M668" s="110">
        <v>1356000000</v>
      </c>
      <c r="N668" s="110" t="s">
        <v>604</v>
      </c>
      <c r="O668" s="124" t="s">
        <v>7</v>
      </c>
    </row>
    <row r="669" spans="2:15" ht="15" customHeight="1">
      <c r="B669" s="125" t="s">
        <v>181</v>
      </c>
      <c r="C669" t="s">
        <v>85</v>
      </c>
      <c r="D669" s="118"/>
      <c r="E669" t="s">
        <v>182</v>
      </c>
      <c r="F669" t="s">
        <v>183</v>
      </c>
      <c r="G669" t="s">
        <v>456</v>
      </c>
      <c r="H669" t="s">
        <v>205</v>
      </c>
      <c r="I669" t="s">
        <v>178</v>
      </c>
      <c r="J669" s="109">
        <v>1356000000</v>
      </c>
      <c r="K669" s="109">
        <v>1000000001</v>
      </c>
      <c r="L669" s="109">
        <v>1005087203.88</v>
      </c>
      <c r="M669" s="110">
        <v>1356000000</v>
      </c>
      <c r="N669" s="110" t="s">
        <v>604</v>
      </c>
      <c r="O669" s="124" t="s">
        <v>7</v>
      </c>
    </row>
    <row r="670" spans="2:15" ht="15" customHeight="1">
      <c r="B670" s="125" t="s">
        <v>181</v>
      </c>
      <c r="C670" t="s">
        <v>85</v>
      </c>
      <c r="D670" s="118"/>
      <c r="E670" t="s">
        <v>182</v>
      </c>
      <c r="F670" t="s">
        <v>183</v>
      </c>
      <c r="G670" t="s">
        <v>456</v>
      </c>
      <c r="H670" t="s">
        <v>205</v>
      </c>
      <c r="I670" t="s">
        <v>178</v>
      </c>
      <c r="J670" s="109">
        <v>1356000000</v>
      </c>
      <c r="K670" s="109">
        <v>1000000001</v>
      </c>
      <c r="L670" s="109">
        <v>1005087203.88</v>
      </c>
      <c r="M670" s="110">
        <v>1356000000</v>
      </c>
      <c r="N670" s="110" t="s">
        <v>604</v>
      </c>
      <c r="O670" s="124" t="s">
        <v>7</v>
      </c>
    </row>
    <row r="671" spans="2:15" ht="15" customHeight="1">
      <c r="B671" s="125" t="s">
        <v>181</v>
      </c>
      <c r="C671" t="s">
        <v>85</v>
      </c>
      <c r="D671" s="118"/>
      <c r="E671" t="s">
        <v>182</v>
      </c>
      <c r="F671" t="s">
        <v>183</v>
      </c>
      <c r="G671" t="s">
        <v>456</v>
      </c>
      <c r="H671" t="s">
        <v>205</v>
      </c>
      <c r="I671" t="s">
        <v>178</v>
      </c>
      <c r="J671" s="109">
        <v>1356000000</v>
      </c>
      <c r="K671" s="109">
        <v>1000000001</v>
      </c>
      <c r="L671" s="109">
        <v>1005087203.88</v>
      </c>
      <c r="M671" s="110">
        <v>1356000000</v>
      </c>
      <c r="N671" s="110" t="s">
        <v>604</v>
      </c>
      <c r="O671" s="124" t="s">
        <v>7</v>
      </c>
    </row>
    <row r="672" spans="2:15" ht="15" customHeight="1">
      <c r="B672" s="125" t="s">
        <v>181</v>
      </c>
      <c r="C672" t="s">
        <v>85</v>
      </c>
      <c r="D672" s="118"/>
      <c r="E672" t="s">
        <v>182</v>
      </c>
      <c r="F672" t="s">
        <v>183</v>
      </c>
      <c r="G672" t="s">
        <v>456</v>
      </c>
      <c r="H672" t="s">
        <v>205</v>
      </c>
      <c r="I672" t="s">
        <v>178</v>
      </c>
      <c r="J672" s="109">
        <v>1356000000</v>
      </c>
      <c r="K672" s="109">
        <v>1000000001</v>
      </c>
      <c r="L672" s="109">
        <v>1005087203.88</v>
      </c>
      <c r="M672" s="110">
        <v>1356000000</v>
      </c>
      <c r="N672" s="110" t="s">
        <v>604</v>
      </c>
      <c r="O672" s="124" t="s">
        <v>7</v>
      </c>
    </row>
    <row r="673" spans="2:15" ht="15" customHeight="1">
      <c r="B673" s="125" t="s">
        <v>181</v>
      </c>
      <c r="C673" t="s">
        <v>85</v>
      </c>
      <c r="D673" s="118"/>
      <c r="E673" t="s">
        <v>182</v>
      </c>
      <c r="F673" t="s">
        <v>183</v>
      </c>
      <c r="G673" t="s">
        <v>605</v>
      </c>
      <c r="H673" t="s">
        <v>230</v>
      </c>
      <c r="I673" t="s">
        <v>178</v>
      </c>
      <c r="J673" s="109">
        <v>187245206</v>
      </c>
      <c r="K673" s="109">
        <v>151923471</v>
      </c>
      <c r="L673" s="109">
        <v>150117846.84</v>
      </c>
      <c r="M673" s="110">
        <v>187245206</v>
      </c>
      <c r="N673" s="110" t="s">
        <v>601</v>
      </c>
      <c r="O673" s="124" t="s">
        <v>7</v>
      </c>
    </row>
    <row r="674" spans="2:15" ht="15" customHeight="1">
      <c r="B674" s="125" t="s">
        <v>224</v>
      </c>
      <c r="C674" t="s">
        <v>85</v>
      </c>
      <c r="D674" s="118"/>
      <c r="E674" t="s">
        <v>182</v>
      </c>
      <c r="F674" t="s">
        <v>183</v>
      </c>
      <c r="G674" t="s">
        <v>606</v>
      </c>
      <c r="H674" t="s">
        <v>226</v>
      </c>
      <c r="I674" t="s">
        <v>178</v>
      </c>
      <c r="J674" s="109">
        <v>1183000001</v>
      </c>
      <c r="K674" s="109">
        <v>1011607533</v>
      </c>
      <c r="L674" s="109">
        <v>1036781617.42</v>
      </c>
      <c r="M674" s="110">
        <v>1183000001</v>
      </c>
      <c r="N674" s="110" t="s">
        <v>607</v>
      </c>
      <c r="O674" s="124" t="s">
        <v>7</v>
      </c>
    </row>
    <row r="675" spans="2:15" ht="15" customHeight="1">
      <c r="B675" s="125" t="s">
        <v>231</v>
      </c>
      <c r="C675" t="s">
        <v>86</v>
      </c>
      <c r="D675" s="118"/>
      <c r="E675" t="s">
        <v>182</v>
      </c>
      <c r="F675" t="s">
        <v>183</v>
      </c>
      <c r="G675" t="s">
        <v>457</v>
      </c>
      <c r="H675" t="s">
        <v>232</v>
      </c>
      <c r="I675" t="s">
        <v>178</v>
      </c>
      <c r="J675" s="109">
        <v>8315890410</v>
      </c>
      <c r="K675" s="109">
        <v>5000000000</v>
      </c>
      <c r="L675" s="109">
        <v>5079456928.8400002</v>
      </c>
      <c r="M675" s="110">
        <v>8315890410</v>
      </c>
      <c r="N675" s="110" t="s">
        <v>536</v>
      </c>
      <c r="O675" s="124" t="s">
        <v>7</v>
      </c>
    </row>
    <row r="676" spans="2:15" ht="15" customHeight="1">
      <c r="B676" s="125" t="s">
        <v>231</v>
      </c>
      <c r="C676" t="s">
        <v>86</v>
      </c>
      <c r="D676" s="118"/>
      <c r="E676" t="s">
        <v>182</v>
      </c>
      <c r="F676" t="s">
        <v>183</v>
      </c>
      <c r="G676" t="s">
        <v>458</v>
      </c>
      <c r="H676" t="s">
        <v>232</v>
      </c>
      <c r="I676" t="s">
        <v>178</v>
      </c>
      <c r="J676" s="109">
        <v>2710980278</v>
      </c>
      <c r="K676" s="109">
        <v>1659697259</v>
      </c>
      <c r="L676" s="109">
        <v>1656172529.78</v>
      </c>
      <c r="M676" s="110">
        <v>2710980278</v>
      </c>
      <c r="N676" s="110" t="s">
        <v>536</v>
      </c>
      <c r="O676" s="124" t="s">
        <v>7</v>
      </c>
    </row>
    <row r="677" spans="2:15" ht="15" customHeight="1">
      <c r="B677" s="125" t="s">
        <v>231</v>
      </c>
      <c r="C677" t="s">
        <v>86</v>
      </c>
      <c r="D677" s="118"/>
      <c r="E677" t="s">
        <v>182</v>
      </c>
      <c r="F677" t="s">
        <v>183</v>
      </c>
      <c r="G677" t="s">
        <v>459</v>
      </c>
      <c r="H677" t="s">
        <v>233</v>
      </c>
      <c r="I677" t="s">
        <v>178</v>
      </c>
      <c r="J677" s="109">
        <v>4616383560</v>
      </c>
      <c r="K677" s="109">
        <v>3415726026</v>
      </c>
      <c r="L677" s="109">
        <v>3329392413.0700002</v>
      </c>
      <c r="M677" s="110">
        <v>4616383560</v>
      </c>
      <c r="N677" s="110" t="s">
        <v>401</v>
      </c>
      <c r="O677" s="124" t="s">
        <v>7</v>
      </c>
    </row>
    <row r="678" spans="2:15" ht="15" customHeight="1">
      <c r="B678" s="125" t="s">
        <v>231</v>
      </c>
      <c r="C678" t="s">
        <v>86</v>
      </c>
      <c r="D678" s="118"/>
      <c r="E678" t="s">
        <v>182</v>
      </c>
      <c r="F678" t="s">
        <v>183</v>
      </c>
      <c r="G678" t="s">
        <v>460</v>
      </c>
      <c r="H678" t="s">
        <v>234</v>
      </c>
      <c r="I678" t="s">
        <v>178</v>
      </c>
      <c r="J678" s="109">
        <v>3755780819</v>
      </c>
      <c r="K678" s="109">
        <v>2004821915</v>
      </c>
      <c r="L678" s="109">
        <v>2002432397.4300001</v>
      </c>
      <c r="M678" s="110">
        <v>3755780819</v>
      </c>
      <c r="N678" s="110" t="s">
        <v>608</v>
      </c>
      <c r="O678" s="124" t="s">
        <v>7</v>
      </c>
    </row>
    <row r="679" spans="2:15" ht="15" customHeight="1">
      <c r="B679" s="125" t="s">
        <v>231</v>
      </c>
      <c r="C679" t="s">
        <v>86</v>
      </c>
      <c r="D679" s="118"/>
      <c r="E679" t="s">
        <v>182</v>
      </c>
      <c r="F679" t="s">
        <v>183</v>
      </c>
      <c r="G679" t="s">
        <v>412</v>
      </c>
      <c r="H679" t="s">
        <v>234</v>
      </c>
      <c r="I679" t="s">
        <v>178</v>
      </c>
      <c r="J679" s="109">
        <v>3755780819</v>
      </c>
      <c r="K679" s="109">
        <v>2013260275</v>
      </c>
      <c r="L679" s="109">
        <v>2002499414.27</v>
      </c>
      <c r="M679" s="110">
        <v>3755780819</v>
      </c>
      <c r="N679" s="110" t="s">
        <v>608</v>
      </c>
      <c r="O679" s="124" t="s">
        <v>7</v>
      </c>
    </row>
    <row r="680" spans="2:15" ht="15" customHeight="1">
      <c r="B680" s="125" t="s">
        <v>231</v>
      </c>
      <c r="C680" t="s">
        <v>86</v>
      </c>
      <c r="D680" s="118"/>
      <c r="E680" t="s">
        <v>182</v>
      </c>
      <c r="F680" t="s">
        <v>183</v>
      </c>
      <c r="G680" t="s">
        <v>461</v>
      </c>
      <c r="H680" t="s">
        <v>235</v>
      </c>
      <c r="I680" t="s">
        <v>178</v>
      </c>
      <c r="J680" s="109">
        <v>10188493148</v>
      </c>
      <c r="K680" s="109">
        <v>6036164383</v>
      </c>
      <c r="L680" s="109">
        <v>6101804998.3599997</v>
      </c>
      <c r="M680" s="110">
        <v>10188493148</v>
      </c>
      <c r="N680" s="110" t="s">
        <v>537</v>
      </c>
      <c r="O680" s="124" t="s">
        <v>7</v>
      </c>
    </row>
    <row r="681" spans="2:15" ht="15" customHeight="1">
      <c r="B681" s="125" t="s">
        <v>231</v>
      </c>
      <c r="C681" t="s">
        <v>86</v>
      </c>
      <c r="D681" s="118"/>
      <c r="E681" t="s">
        <v>182</v>
      </c>
      <c r="F681" t="s">
        <v>183</v>
      </c>
      <c r="G681" t="s">
        <v>462</v>
      </c>
      <c r="H681" t="s">
        <v>235</v>
      </c>
      <c r="I681" t="s">
        <v>178</v>
      </c>
      <c r="J681" s="109">
        <v>849041084</v>
      </c>
      <c r="K681" s="109">
        <v>507123288</v>
      </c>
      <c r="L681" s="109">
        <v>508492152.04000002</v>
      </c>
      <c r="M681" s="110">
        <v>849041084</v>
      </c>
      <c r="N681" s="110" t="s">
        <v>537</v>
      </c>
      <c r="O681" s="124" t="s">
        <v>7</v>
      </c>
    </row>
    <row r="682" spans="2:15" ht="15" customHeight="1">
      <c r="B682" s="125" t="s">
        <v>181</v>
      </c>
      <c r="C682" t="s">
        <v>86</v>
      </c>
      <c r="D682" s="118"/>
      <c r="E682" t="s">
        <v>182</v>
      </c>
      <c r="F682" t="s">
        <v>183</v>
      </c>
      <c r="G682" t="s">
        <v>463</v>
      </c>
      <c r="H682" t="s">
        <v>236</v>
      </c>
      <c r="I682" t="s">
        <v>178</v>
      </c>
      <c r="J682" s="109">
        <v>193830136</v>
      </c>
      <c r="K682" s="109">
        <v>163084736</v>
      </c>
      <c r="L682" s="109">
        <v>163732465.38999999</v>
      </c>
      <c r="M682" s="110">
        <v>193830136</v>
      </c>
      <c r="N682" s="110" t="s">
        <v>551</v>
      </c>
      <c r="O682" s="124" t="s">
        <v>7</v>
      </c>
    </row>
    <row r="683" spans="2:15" ht="15" customHeight="1">
      <c r="B683" s="125" t="s">
        <v>231</v>
      </c>
      <c r="C683" t="s">
        <v>86</v>
      </c>
      <c r="D683" s="118"/>
      <c r="E683" t="s">
        <v>182</v>
      </c>
      <c r="F683" t="s">
        <v>183</v>
      </c>
      <c r="G683" t="s">
        <v>464</v>
      </c>
      <c r="H683" t="s">
        <v>237</v>
      </c>
      <c r="I683" t="s">
        <v>178</v>
      </c>
      <c r="J683" s="109">
        <v>24424109576</v>
      </c>
      <c r="K683" s="109">
        <v>15000000001</v>
      </c>
      <c r="L683" s="109">
        <v>15021962533.610001</v>
      </c>
      <c r="M683" s="110">
        <v>24424109576</v>
      </c>
      <c r="N683" s="110" t="s">
        <v>601</v>
      </c>
      <c r="O683" s="124" t="s">
        <v>7</v>
      </c>
    </row>
    <row r="684" spans="2:15" ht="15" customHeight="1">
      <c r="B684" s="125" t="s">
        <v>231</v>
      </c>
      <c r="C684" t="s">
        <v>86</v>
      </c>
      <c r="D684" s="118"/>
      <c r="E684" t="s">
        <v>182</v>
      </c>
      <c r="F684" t="s">
        <v>183</v>
      </c>
      <c r="G684" t="s">
        <v>464</v>
      </c>
      <c r="H684" t="s">
        <v>238</v>
      </c>
      <c r="I684" t="s">
        <v>178</v>
      </c>
      <c r="J684" s="109">
        <v>24331616448</v>
      </c>
      <c r="K684" s="109">
        <v>13999999997</v>
      </c>
      <c r="L684" s="109">
        <v>14021061750.459999</v>
      </c>
      <c r="M684" s="110">
        <v>24331616448</v>
      </c>
      <c r="N684" s="110" t="s">
        <v>565</v>
      </c>
      <c r="O684" s="124" t="s">
        <v>7</v>
      </c>
    </row>
    <row r="685" spans="2:15" ht="15" customHeight="1">
      <c r="B685" s="125" t="s">
        <v>181</v>
      </c>
      <c r="C685" t="s">
        <v>86</v>
      </c>
      <c r="D685" s="118"/>
      <c r="E685" t="s">
        <v>182</v>
      </c>
      <c r="F685" t="s">
        <v>183</v>
      </c>
      <c r="G685" t="s">
        <v>609</v>
      </c>
      <c r="H685" t="s">
        <v>356</v>
      </c>
      <c r="I685" t="s">
        <v>178</v>
      </c>
      <c r="J685" s="109">
        <v>109529316</v>
      </c>
      <c r="K685" s="109">
        <v>100029510</v>
      </c>
      <c r="L685" s="109">
        <v>102075657.7</v>
      </c>
      <c r="M685" s="110">
        <v>109529316</v>
      </c>
      <c r="N685" s="110" t="s">
        <v>610</v>
      </c>
      <c r="O685" s="124" t="s">
        <v>7</v>
      </c>
    </row>
    <row r="686" spans="2:15" ht="15" customHeight="1">
      <c r="B686" s="125" t="s">
        <v>181</v>
      </c>
      <c r="C686" t="s">
        <v>86</v>
      </c>
      <c r="D686" s="118"/>
      <c r="E686" t="s">
        <v>182</v>
      </c>
      <c r="F686" t="s">
        <v>183</v>
      </c>
      <c r="G686" t="s">
        <v>609</v>
      </c>
      <c r="H686" t="s">
        <v>356</v>
      </c>
      <c r="I686" t="s">
        <v>178</v>
      </c>
      <c r="J686" s="109">
        <v>109529316</v>
      </c>
      <c r="K686" s="109">
        <v>100029510</v>
      </c>
      <c r="L686" s="109">
        <v>102075657.7</v>
      </c>
      <c r="M686" s="110">
        <v>109529316</v>
      </c>
      <c r="N686" s="110" t="s">
        <v>610</v>
      </c>
      <c r="O686" s="124" t="s">
        <v>7</v>
      </c>
    </row>
    <row r="687" spans="2:15" ht="15" customHeight="1">
      <c r="B687" s="125" t="s">
        <v>181</v>
      </c>
      <c r="C687" t="s">
        <v>86</v>
      </c>
      <c r="D687" s="118"/>
      <c r="E687" t="s">
        <v>182</v>
      </c>
      <c r="F687" t="s">
        <v>183</v>
      </c>
      <c r="G687" t="s">
        <v>609</v>
      </c>
      <c r="H687" t="s">
        <v>356</v>
      </c>
      <c r="I687" t="s">
        <v>178</v>
      </c>
      <c r="J687" s="109">
        <v>109529316</v>
      </c>
      <c r="K687" s="109">
        <v>100029510</v>
      </c>
      <c r="L687" s="109">
        <v>102075657.7</v>
      </c>
      <c r="M687" s="110">
        <v>109529316</v>
      </c>
      <c r="N687" s="110" t="s">
        <v>610</v>
      </c>
      <c r="O687" s="124" t="s">
        <v>7</v>
      </c>
    </row>
    <row r="688" spans="2:15" ht="15" customHeight="1">
      <c r="B688" s="125" t="s">
        <v>181</v>
      </c>
      <c r="C688" t="s">
        <v>86</v>
      </c>
      <c r="D688" s="118"/>
      <c r="E688" t="s">
        <v>182</v>
      </c>
      <c r="F688" t="s">
        <v>183</v>
      </c>
      <c r="G688" t="s">
        <v>611</v>
      </c>
      <c r="H688" t="s">
        <v>357</v>
      </c>
      <c r="I688" t="s">
        <v>178</v>
      </c>
      <c r="J688" s="109">
        <v>1256500000</v>
      </c>
      <c r="K688" s="109">
        <v>1000000000</v>
      </c>
      <c r="L688" s="109">
        <v>1034796184.24</v>
      </c>
      <c r="M688" s="110">
        <v>1256500000</v>
      </c>
      <c r="N688" s="110" t="s">
        <v>612</v>
      </c>
      <c r="O688" s="124" t="s">
        <v>7</v>
      </c>
    </row>
    <row r="689" spans="2:15" ht="15" customHeight="1">
      <c r="B689" s="125" t="s">
        <v>181</v>
      </c>
      <c r="C689" t="s">
        <v>86</v>
      </c>
      <c r="D689" s="118"/>
      <c r="E689" t="s">
        <v>182</v>
      </c>
      <c r="F689" t="s">
        <v>183</v>
      </c>
      <c r="G689" t="s">
        <v>611</v>
      </c>
      <c r="H689" t="s">
        <v>357</v>
      </c>
      <c r="I689" t="s">
        <v>178</v>
      </c>
      <c r="J689" s="109">
        <v>1256500000</v>
      </c>
      <c r="K689" s="109">
        <v>1000000000</v>
      </c>
      <c r="L689" s="109">
        <v>1034796184.24</v>
      </c>
      <c r="M689" s="110">
        <v>1256500000</v>
      </c>
      <c r="N689" s="110" t="s">
        <v>612</v>
      </c>
      <c r="O689" s="124" t="s">
        <v>7</v>
      </c>
    </row>
    <row r="690" spans="2:15" ht="15" customHeight="1">
      <c r="B690" s="125" t="s">
        <v>181</v>
      </c>
      <c r="C690" t="s">
        <v>86</v>
      </c>
      <c r="D690" s="118"/>
      <c r="E690" t="s">
        <v>182</v>
      </c>
      <c r="F690" t="s">
        <v>183</v>
      </c>
      <c r="G690" t="s">
        <v>611</v>
      </c>
      <c r="H690" t="s">
        <v>357</v>
      </c>
      <c r="I690" t="s">
        <v>178</v>
      </c>
      <c r="J690" s="109">
        <v>1256500000</v>
      </c>
      <c r="K690" s="109">
        <v>1000000000</v>
      </c>
      <c r="L690" s="109">
        <v>1034796184.24</v>
      </c>
      <c r="M690" s="110">
        <v>1256500000</v>
      </c>
      <c r="N690" s="110" t="s">
        <v>612</v>
      </c>
      <c r="O690" s="124" t="s">
        <v>7</v>
      </c>
    </row>
    <row r="691" spans="2:15" ht="15" customHeight="1">
      <c r="B691" s="125" t="s">
        <v>181</v>
      </c>
      <c r="C691" t="s">
        <v>86</v>
      </c>
      <c r="D691" s="118"/>
      <c r="E691" t="s">
        <v>182</v>
      </c>
      <c r="F691" t="s">
        <v>183</v>
      </c>
      <c r="G691" t="s">
        <v>611</v>
      </c>
      <c r="H691" t="s">
        <v>357</v>
      </c>
      <c r="I691" t="s">
        <v>178</v>
      </c>
      <c r="J691" s="109">
        <v>1256500000</v>
      </c>
      <c r="K691" s="109">
        <v>1000000000</v>
      </c>
      <c r="L691" s="109">
        <v>1034796184.24</v>
      </c>
      <c r="M691" s="110">
        <v>1256500000</v>
      </c>
      <c r="N691" s="110" t="s">
        <v>612</v>
      </c>
      <c r="O691" s="124" t="s">
        <v>7</v>
      </c>
    </row>
    <row r="692" spans="2:15" ht="15" customHeight="1">
      <c r="B692" s="125" t="s">
        <v>181</v>
      </c>
      <c r="C692" t="s">
        <v>86</v>
      </c>
      <c r="D692" s="118"/>
      <c r="E692" t="s">
        <v>182</v>
      </c>
      <c r="F692" t="s">
        <v>183</v>
      </c>
      <c r="G692" t="s">
        <v>611</v>
      </c>
      <c r="H692" t="s">
        <v>357</v>
      </c>
      <c r="I692" t="s">
        <v>178</v>
      </c>
      <c r="J692" s="109">
        <v>1256500000</v>
      </c>
      <c r="K692" s="109">
        <v>1000000000</v>
      </c>
      <c r="L692" s="109">
        <v>1034796184.24</v>
      </c>
      <c r="M692" s="110">
        <v>1256500000</v>
      </c>
      <c r="N692" s="110" t="s">
        <v>612</v>
      </c>
      <c r="O692" s="124" t="s">
        <v>7</v>
      </c>
    </row>
    <row r="693" spans="2:15" ht="15" customHeight="1">
      <c r="B693" s="125" t="s">
        <v>181</v>
      </c>
      <c r="C693" t="s">
        <v>86</v>
      </c>
      <c r="D693" s="118"/>
      <c r="E693" t="s">
        <v>182</v>
      </c>
      <c r="F693" t="s">
        <v>183</v>
      </c>
      <c r="G693" t="s">
        <v>613</v>
      </c>
      <c r="H693" t="s">
        <v>239</v>
      </c>
      <c r="I693" t="s">
        <v>178</v>
      </c>
      <c r="J693" s="109">
        <v>240328768</v>
      </c>
      <c r="K693" s="109">
        <v>207232826</v>
      </c>
      <c r="L693" s="109">
        <v>201042281.56999999</v>
      </c>
      <c r="M693" s="110">
        <v>240328768</v>
      </c>
      <c r="N693" s="110" t="s">
        <v>537</v>
      </c>
      <c r="O693" s="124" t="s">
        <v>7</v>
      </c>
    </row>
    <row r="694" spans="2:15" ht="15" customHeight="1">
      <c r="B694" s="125" t="s">
        <v>181</v>
      </c>
      <c r="C694" t="s">
        <v>86</v>
      </c>
      <c r="D694" s="118"/>
      <c r="E694" t="s">
        <v>182</v>
      </c>
      <c r="F694" t="s">
        <v>183</v>
      </c>
      <c r="G694" t="s">
        <v>614</v>
      </c>
      <c r="H694" t="s">
        <v>357</v>
      </c>
      <c r="I694" t="s">
        <v>178</v>
      </c>
      <c r="J694" s="109">
        <v>1214335616</v>
      </c>
      <c r="K694" s="109">
        <v>1027460419</v>
      </c>
      <c r="L694" s="109">
        <v>1034796184.13</v>
      </c>
      <c r="M694" s="110">
        <v>1214335616</v>
      </c>
      <c r="N694" s="110" t="s">
        <v>612</v>
      </c>
      <c r="O694" s="124" t="s">
        <v>7</v>
      </c>
    </row>
    <row r="695" spans="2:15" ht="15" customHeight="1">
      <c r="B695" s="125" t="s">
        <v>175</v>
      </c>
      <c r="C695" t="s">
        <v>87</v>
      </c>
      <c r="D695" s="118"/>
      <c r="E695" t="s">
        <v>182</v>
      </c>
      <c r="F695" t="s">
        <v>183</v>
      </c>
      <c r="G695" t="s">
        <v>465</v>
      </c>
      <c r="H695" t="s">
        <v>240</v>
      </c>
      <c r="I695" t="s">
        <v>178</v>
      </c>
      <c r="J695" s="109">
        <v>786089048</v>
      </c>
      <c r="K695" s="109">
        <v>500174657</v>
      </c>
      <c r="L695" s="109">
        <v>514124675.44</v>
      </c>
      <c r="M695" s="110">
        <v>786089048</v>
      </c>
      <c r="N695" s="110" t="s">
        <v>555</v>
      </c>
      <c r="O695" s="124" t="s">
        <v>7</v>
      </c>
    </row>
    <row r="696" spans="2:15" ht="15" customHeight="1">
      <c r="B696" s="125" t="s">
        <v>175</v>
      </c>
      <c r="C696" t="s">
        <v>87</v>
      </c>
      <c r="D696" s="118"/>
      <c r="E696" t="s">
        <v>182</v>
      </c>
      <c r="F696" t="s">
        <v>183</v>
      </c>
      <c r="G696" t="s">
        <v>466</v>
      </c>
      <c r="H696" t="s">
        <v>240</v>
      </c>
      <c r="I696" t="s">
        <v>178</v>
      </c>
      <c r="J696" s="109">
        <v>5188187670</v>
      </c>
      <c r="K696" s="109">
        <v>3305763700</v>
      </c>
      <c r="L696" s="109">
        <v>3393268705.77</v>
      </c>
      <c r="M696" s="110">
        <v>5188187670</v>
      </c>
      <c r="N696" s="110" t="s">
        <v>555</v>
      </c>
      <c r="O696" s="124" t="s">
        <v>7</v>
      </c>
    </row>
    <row r="697" spans="2:15" ht="15" customHeight="1">
      <c r="B697" s="125" t="s">
        <v>175</v>
      </c>
      <c r="C697" t="s">
        <v>87</v>
      </c>
      <c r="D697" s="118"/>
      <c r="E697" t="s">
        <v>182</v>
      </c>
      <c r="F697" t="s">
        <v>183</v>
      </c>
      <c r="G697" t="s">
        <v>467</v>
      </c>
      <c r="H697" t="s">
        <v>241</v>
      </c>
      <c r="I697" t="s">
        <v>178</v>
      </c>
      <c r="J697" s="109">
        <v>11510352</v>
      </c>
      <c r="K697" s="109">
        <v>8118137</v>
      </c>
      <c r="L697" s="109">
        <v>8064928.5199999996</v>
      </c>
      <c r="M697" s="110">
        <v>11510352</v>
      </c>
      <c r="N697" s="110" t="s">
        <v>608</v>
      </c>
      <c r="O697" s="124" t="s">
        <v>7</v>
      </c>
    </row>
    <row r="698" spans="2:15" ht="15" customHeight="1">
      <c r="B698" s="125" t="s">
        <v>175</v>
      </c>
      <c r="C698" t="s">
        <v>87</v>
      </c>
      <c r="D698" s="118"/>
      <c r="E698" t="s">
        <v>182</v>
      </c>
      <c r="F698" t="s">
        <v>183</v>
      </c>
      <c r="G698" t="s">
        <v>431</v>
      </c>
      <c r="H698" t="s">
        <v>240</v>
      </c>
      <c r="I698" t="s">
        <v>178</v>
      </c>
      <c r="J698" s="109">
        <v>4716534252</v>
      </c>
      <c r="K698" s="109">
        <v>3027246575</v>
      </c>
      <c r="L698" s="109">
        <v>3084946668.96</v>
      </c>
      <c r="M698" s="110">
        <v>4716534252</v>
      </c>
      <c r="N698" s="110" t="s">
        <v>555</v>
      </c>
      <c r="O698" s="124" t="s">
        <v>7</v>
      </c>
    </row>
    <row r="699" spans="2:15" ht="15" customHeight="1">
      <c r="B699" s="125" t="s">
        <v>175</v>
      </c>
      <c r="C699" t="s">
        <v>87</v>
      </c>
      <c r="D699" s="118"/>
      <c r="E699" t="s">
        <v>182</v>
      </c>
      <c r="F699" t="s">
        <v>183</v>
      </c>
      <c r="G699" t="s">
        <v>419</v>
      </c>
      <c r="H699" t="s">
        <v>240</v>
      </c>
      <c r="I699" t="s">
        <v>178</v>
      </c>
      <c r="J699" s="109">
        <v>786089048</v>
      </c>
      <c r="K699" s="109">
        <v>511702055</v>
      </c>
      <c r="L699" s="109">
        <v>514156896.93000001</v>
      </c>
      <c r="M699" s="110">
        <v>786089048</v>
      </c>
      <c r="N699" s="110" t="s">
        <v>555</v>
      </c>
      <c r="O699" s="124" t="s">
        <v>7</v>
      </c>
    </row>
    <row r="700" spans="2:15" ht="15" customHeight="1">
      <c r="B700" s="125" t="s">
        <v>175</v>
      </c>
      <c r="C700" t="s">
        <v>87</v>
      </c>
      <c r="D700" s="118"/>
      <c r="E700" t="s">
        <v>182</v>
      </c>
      <c r="F700" t="s">
        <v>183</v>
      </c>
      <c r="G700" t="s">
        <v>422</v>
      </c>
      <c r="H700" t="s">
        <v>241</v>
      </c>
      <c r="I700" t="s">
        <v>178</v>
      </c>
      <c r="J700" s="109">
        <v>22581925</v>
      </c>
      <c r="K700" s="109">
        <v>16144658</v>
      </c>
      <c r="L700" s="109">
        <v>16129794.609999999</v>
      </c>
      <c r="M700" s="110">
        <v>22581925</v>
      </c>
      <c r="N700" s="110" t="s">
        <v>608</v>
      </c>
      <c r="O700" s="124" t="s">
        <v>7</v>
      </c>
    </row>
    <row r="701" spans="2:15" ht="15" customHeight="1">
      <c r="B701" s="125" t="s">
        <v>175</v>
      </c>
      <c r="C701" t="s">
        <v>87</v>
      </c>
      <c r="D701" s="118"/>
      <c r="E701" t="s">
        <v>182</v>
      </c>
      <c r="F701" t="s">
        <v>183</v>
      </c>
      <c r="G701" t="s">
        <v>406</v>
      </c>
      <c r="H701" t="s">
        <v>358</v>
      </c>
      <c r="I701" t="s">
        <v>178</v>
      </c>
      <c r="J701" s="109">
        <v>50346849</v>
      </c>
      <c r="K701" s="109">
        <v>40239438</v>
      </c>
      <c r="L701" s="109">
        <v>40088081.630000003</v>
      </c>
      <c r="M701" s="110">
        <v>50346849</v>
      </c>
      <c r="N701" s="110" t="s">
        <v>572</v>
      </c>
      <c r="O701" s="124" t="s">
        <v>7</v>
      </c>
    </row>
    <row r="702" spans="2:15" ht="15" customHeight="1">
      <c r="B702" s="125" t="s">
        <v>175</v>
      </c>
      <c r="C702" t="s">
        <v>87</v>
      </c>
      <c r="D702" s="118"/>
      <c r="E702" t="s">
        <v>182</v>
      </c>
      <c r="F702" t="s">
        <v>183</v>
      </c>
      <c r="G702" t="s">
        <v>445</v>
      </c>
      <c r="H702" t="s">
        <v>240</v>
      </c>
      <c r="I702" t="s">
        <v>178</v>
      </c>
      <c r="J702" s="109">
        <v>73938736</v>
      </c>
      <c r="K702" s="109">
        <v>49123394</v>
      </c>
      <c r="L702" s="109">
        <v>49359210.68</v>
      </c>
      <c r="M702" s="110">
        <v>73938736</v>
      </c>
      <c r="N702" s="110" t="s">
        <v>555</v>
      </c>
      <c r="O702" s="124" t="s">
        <v>7</v>
      </c>
    </row>
    <row r="703" spans="2:15" ht="15" customHeight="1">
      <c r="B703" s="125" t="s">
        <v>175</v>
      </c>
      <c r="C703" t="s">
        <v>87</v>
      </c>
      <c r="D703" s="118"/>
      <c r="E703" t="s">
        <v>182</v>
      </c>
      <c r="F703" t="s">
        <v>183</v>
      </c>
      <c r="G703" t="s">
        <v>615</v>
      </c>
      <c r="H703" t="s">
        <v>242</v>
      </c>
      <c r="I703" t="s">
        <v>178</v>
      </c>
      <c r="J703" s="109">
        <v>1322239731</v>
      </c>
      <c r="K703" s="109">
        <v>1004828765</v>
      </c>
      <c r="L703" s="109">
        <v>1004172131.5599999</v>
      </c>
      <c r="M703" s="110">
        <v>1322239731</v>
      </c>
      <c r="N703" s="110" t="s">
        <v>616</v>
      </c>
      <c r="O703" s="124" t="s">
        <v>7</v>
      </c>
    </row>
    <row r="704" spans="2:15" ht="15" customHeight="1">
      <c r="B704" s="125" t="s">
        <v>175</v>
      </c>
      <c r="C704" t="s">
        <v>87</v>
      </c>
      <c r="D704" s="118"/>
      <c r="E704" t="s">
        <v>182</v>
      </c>
      <c r="F704" t="s">
        <v>183</v>
      </c>
      <c r="G704" t="s">
        <v>615</v>
      </c>
      <c r="H704" t="s">
        <v>242</v>
      </c>
      <c r="I704" t="s">
        <v>178</v>
      </c>
      <c r="J704" s="109">
        <v>1322239731</v>
      </c>
      <c r="K704" s="109">
        <v>1004828765</v>
      </c>
      <c r="L704" s="109">
        <v>1004172131.5599999</v>
      </c>
      <c r="M704" s="110">
        <v>1322239731</v>
      </c>
      <c r="N704" s="110" t="s">
        <v>616</v>
      </c>
      <c r="O704" s="124" t="s">
        <v>7</v>
      </c>
    </row>
    <row r="705" spans="2:15" ht="15" customHeight="1">
      <c r="B705" s="125" t="s">
        <v>175</v>
      </c>
      <c r="C705" t="s">
        <v>87</v>
      </c>
      <c r="D705" s="118"/>
      <c r="E705" t="s">
        <v>182</v>
      </c>
      <c r="F705" t="s">
        <v>183</v>
      </c>
      <c r="G705" t="s">
        <v>615</v>
      </c>
      <c r="H705" t="s">
        <v>242</v>
      </c>
      <c r="I705" t="s">
        <v>178</v>
      </c>
      <c r="J705" s="109">
        <v>1322239731</v>
      </c>
      <c r="K705" s="109">
        <v>1004828765</v>
      </c>
      <c r="L705" s="109">
        <v>1004172131.5599999</v>
      </c>
      <c r="M705" s="110">
        <v>1322239731</v>
      </c>
      <c r="N705" s="110" t="s">
        <v>616</v>
      </c>
      <c r="O705" s="124" t="s">
        <v>7</v>
      </c>
    </row>
    <row r="706" spans="2:15" ht="15" customHeight="1">
      <c r="B706" s="125" t="s">
        <v>175</v>
      </c>
      <c r="C706" t="s">
        <v>87</v>
      </c>
      <c r="D706" s="118"/>
      <c r="E706" t="s">
        <v>182</v>
      </c>
      <c r="F706" t="s">
        <v>183</v>
      </c>
      <c r="G706" t="s">
        <v>615</v>
      </c>
      <c r="H706" t="s">
        <v>242</v>
      </c>
      <c r="I706" t="s">
        <v>178</v>
      </c>
      <c r="J706" s="109">
        <v>1322239731</v>
      </c>
      <c r="K706" s="109">
        <v>1004828765</v>
      </c>
      <c r="L706" s="109">
        <v>1004172131.5599999</v>
      </c>
      <c r="M706" s="110">
        <v>1322239731</v>
      </c>
      <c r="N706" s="110" t="s">
        <v>616</v>
      </c>
      <c r="O706" s="124" t="s">
        <v>7</v>
      </c>
    </row>
    <row r="707" spans="2:15" ht="15" customHeight="1">
      <c r="B707" s="125" t="s">
        <v>175</v>
      </c>
      <c r="C707" t="s">
        <v>87</v>
      </c>
      <c r="D707" s="118"/>
      <c r="E707" t="s">
        <v>182</v>
      </c>
      <c r="F707" t="s">
        <v>183</v>
      </c>
      <c r="G707" t="s">
        <v>615</v>
      </c>
      <c r="H707" t="s">
        <v>242</v>
      </c>
      <c r="I707" t="s">
        <v>178</v>
      </c>
      <c r="J707" s="109">
        <v>1322239731</v>
      </c>
      <c r="K707" s="109">
        <v>1004828765</v>
      </c>
      <c r="L707" s="109">
        <v>1004172131.5599999</v>
      </c>
      <c r="M707" s="110">
        <v>1322239731</v>
      </c>
      <c r="N707" s="110" t="s">
        <v>616</v>
      </c>
      <c r="O707" s="124" t="s">
        <v>7</v>
      </c>
    </row>
    <row r="708" spans="2:15" ht="15" customHeight="1">
      <c r="B708" s="125" t="s">
        <v>175</v>
      </c>
      <c r="C708" t="s">
        <v>87</v>
      </c>
      <c r="D708" s="118"/>
      <c r="E708" t="s">
        <v>182</v>
      </c>
      <c r="F708" t="s">
        <v>183</v>
      </c>
      <c r="G708" t="s">
        <v>615</v>
      </c>
      <c r="H708" t="s">
        <v>242</v>
      </c>
      <c r="I708" t="s">
        <v>178</v>
      </c>
      <c r="J708" s="109">
        <v>1322239731</v>
      </c>
      <c r="K708" s="109">
        <v>1004828765</v>
      </c>
      <c r="L708" s="109">
        <v>1004172131.5599999</v>
      </c>
      <c r="M708" s="110">
        <v>1322239731</v>
      </c>
      <c r="N708" s="110" t="s">
        <v>616</v>
      </c>
      <c r="O708" s="124" t="s">
        <v>7</v>
      </c>
    </row>
    <row r="709" spans="2:15" ht="15" customHeight="1">
      <c r="B709" s="125" t="s">
        <v>175</v>
      </c>
      <c r="C709" t="s">
        <v>87</v>
      </c>
      <c r="D709" s="118"/>
      <c r="E709" t="s">
        <v>182</v>
      </c>
      <c r="F709" t="s">
        <v>183</v>
      </c>
      <c r="G709" t="s">
        <v>615</v>
      </c>
      <c r="H709" t="s">
        <v>242</v>
      </c>
      <c r="I709" t="s">
        <v>178</v>
      </c>
      <c r="J709" s="109">
        <v>1322239731</v>
      </c>
      <c r="K709" s="109">
        <v>1004828765</v>
      </c>
      <c r="L709" s="109">
        <v>1004172131.5599999</v>
      </c>
      <c r="M709" s="110">
        <v>1322239731</v>
      </c>
      <c r="N709" s="110" t="s">
        <v>616</v>
      </c>
      <c r="O709" s="124" t="s">
        <v>7</v>
      </c>
    </row>
    <row r="710" spans="2:15" ht="15" customHeight="1">
      <c r="B710" s="125" t="s">
        <v>175</v>
      </c>
      <c r="C710" t="s">
        <v>87</v>
      </c>
      <c r="D710" s="118"/>
      <c r="E710" t="s">
        <v>182</v>
      </c>
      <c r="F710" t="s">
        <v>183</v>
      </c>
      <c r="G710" t="s">
        <v>615</v>
      </c>
      <c r="H710" t="s">
        <v>242</v>
      </c>
      <c r="I710" t="s">
        <v>178</v>
      </c>
      <c r="J710" s="109">
        <v>1322239731</v>
      </c>
      <c r="K710" s="109">
        <v>1004828765</v>
      </c>
      <c r="L710" s="109">
        <v>1004172131.5599999</v>
      </c>
      <c r="M710" s="110">
        <v>1322239731</v>
      </c>
      <c r="N710" s="110" t="s">
        <v>616</v>
      </c>
      <c r="O710" s="124" t="s">
        <v>7</v>
      </c>
    </row>
    <row r="711" spans="2:15" ht="15" customHeight="1">
      <c r="B711" s="125" t="s">
        <v>175</v>
      </c>
      <c r="C711" t="s">
        <v>87</v>
      </c>
      <c r="D711" s="118"/>
      <c r="E711" t="s">
        <v>182</v>
      </c>
      <c r="F711" t="s">
        <v>183</v>
      </c>
      <c r="G711" t="s">
        <v>617</v>
      </c>
      <c r="H711" t="s">
        <v>241</v>
      </c>
      <c r="I711" t="s">
        <v>178</v>
      </c>
      <c r="J711" s="109">
        <v>1356520554</v>
      </c>
      <c r="K711" s="109">
        <v>1012958905</v>
      </c>
      <c r="L711" s="109">
        <v>1008127186.8099999</v>
      </c>
      <c r="M711" s="110">
        <v>1356520554</v>
      </c>
      <c r="N711" s="110" t="s">
        <v>608</v>
      </c>
      <c r="O711" s="124" t="s">
        <v>7</v>
      </c>
    </row>
    <row r="712" spans="2:15" ht="15" customHeight="1">
      <c r="B712" s="125" t="s">
        <v>175</v>
      </c>
      <c r="C712" t="s">
        <v>87</v>
      </c>
      <c r="D712" s="118"/>
      <c r="E712" t="s">
        <v>182</v>
      </c>
      <c r="F712" t="s">
        <v>183</v>
      </c>
      <c r="G712" t="s">
        <v>617</v>
      </c>
      <c r="H712" t="s">
        <v>241</v>
      </c>
      <c r="I712" t="s">
        <v>178</v>
      </c>
      <c r="J712" s="109">
        <v>1356520554</v>
      </c>
      <c r="K712" s="109">
        <v>1012958905</v>
      </c>
      <c r="L712" s="109">
        <v>1008127186.8099999</v>
      </c>
      <c r="M712" s="110">
        <v>1356520554</v>
      </c>
      <c r="N712" s="110" t="s">
        <v>608</v>
      </c>
      <c r="O712" s="124" t="s">
        <v>7</v>
      </c>
    </row>
    <row r="713" spans="2:15" ht="15" customHeight="1">
      <c r="B713" s="125" t="s">
        <v>175</v>
      </c>
      <c r="C713" t="s">
        <v>87</v>
      </c>
      <c r="D713" s="118"/>
      <c r="E713" t="s">
        <v>182</v>
      </c>
      <c r="F713" t="s">
        <v>183</v>
      </c>
      <c r="G713" t="s">
        <v>617</v>
      </c>
      <c r="H713" t="s">
        <v>241</v>
      </c>
      <c r="I713" t="s">
        <v>178</v>
      </c>
      <c r="J713" s="109">
        <v>1356520554</v>
      </c>
      <c r="K713" s="109">
        <v>1012958905</v>
      </c>
      <c r="L713" s="109">
        <v>1008127186.8099999</v>
      </c>
      <c r="M713" s="110">
        <v>1356520554</v>
      </c>
      <c r="N713" s="110" t="s">
        <v>608</v>
      </c>
      <c r="O713" s="124" t="s">
        <v>7</v>
      </c>
    </row>
    <row r="714" spans="2:15" ht="15" customHeight="1">
      <c r="B714" s="125" t="s">
        <v>175</v>
      </c>
      <c r="C714" t="s">
        <v>87</v>
      </c>
      <c r="D714" s="118"/>
      <c r="E714" t="s">
        <v>182</v>
      </c>
      <c r="F714" t="s">
        <v>183</v>
      </c>
      <c r="G714" t="s">
        <v>617</v>
      </c>
      <c r="H714" t="s">
        <v>241</v>
      </c>
      <c r="I714" t="s">
        <v>178</v>
      </c>
      <c r="J714" s="109">
        <v>1356520554</v>
      </c>
      <c r="K714" s="109">
        <v>1012958905</v>
      </c>
      <c r="L714" s="109">
        <v>1008127186.8099999</v>
      </c>
      <c r="M714" s="110">
        <v>1356520554</v>
      </c>
      <c r="N714" s="110" t="s">
        <v>608</v>
      </c>
      <c r="O714" s="124" t="s">
        <v>7</v>
      </c>
    </row>
    <row r="715" spans="2:15" ht="15" customHeight="1">
      <c r="B715" s="125" t="s">
        <v>175</v>
      </c>
      <c r="C715" t="s">
        <v>87</v>
      </c>
      <c r="D715" s="118"/>
      <c r="E715" t="s">
        <v>182</v>
      </c>
      <c r="F715" t="s">
        <v>183</v>
      </c>
      <c r="G715" t="s">
        <v>617</v>
      </c>
      <c r="H715" t="s">
        <v>241</v>
      </c>
      <c r="I715" t="s">
        <v>178</v>
      </c>
      <c r="J715" s="109">
        <v>1356520554</v>
      </c>
      <c r="K715" s="109">
        <v>1012958905</v>
      </c>
      <c r="L715" s="109">
        <v>1008127186.8099999</v>
      </c>
      <c r="M715" s="110">
        <v>1356520554</v>
      </c>
      <c r="N715" s="110" t="s">
        <v>608</v>
      </c>
      <c r="O715" s="124" t="s">
        <v>7</v>
      </c>
    </row>
    <row r="716" spans="2:15" ht="15" customHeight="1">
      <c r="B716" s="125" t="s">
        <v>175</v>
      </c>
      <c r="C716" t="s">
        <v>87</v>
      </c>
      <c r="D716" s="118"/>
      <c r="E716" t="s">
        <v>182</v>
      </c>
      <c r="F716" t="s">
        <v>183</v>
      </c>
      <c r="G716" t="s">
        <v>617</v>
      </c>
      <c r="H716" t="s">
        <v>241</v>
      </c>
      <c r="I716" t="s">
        <v>178</v>
      </c>
      <c r="J716" s="109">
        <v>1356520554</v>
      </c>
      <c r="K716" s="109">
        <v>1012958905</v>
      </c>
      <c r="L716" s="109">
        <v>1008127186.8099999</v>
      </c>
      <c r="M716" s="110">
        <v>1356520554</v>
      </c>
      <c r="N716" s="110" t="s">
        <v>608</v>
      </c>
      <c r="O716" s="124" t="s">
        <v>7</v>
      </c>
    </row>
    <row r="717" spans="2:15" ht="15" customHeight="1">
      <c r="B717" s="125" t="s">
        <v>175</v>
      </c>
      <c r="C717" t="s">
        <v>87</v>
      </c>
      <c r="D717" s="118"/>
      <c r="E717" t="s">
        <v>182</v>
      </c>
      <c r="F717" t="s">
        <v>183</v>
      </c>
      <c r="G717" t="s">
        <v>617</v>
      </c>
      <c r="H717" t="s">
        <v>241</v>
      </c>
      <c r="I717" t="s">
        <v>178</v>
      </c>
      <c r="J717" s="109">
        <v>1356520554</v>
      </c>
      <c r="K717" s="109">
        <v>1012958905</v>
      </c>
      <c r="L717" s="109">
        <v>1008127186.8099999</v>
      </c>
      <c r="M717" s="110">
        <v>1356520554</v>
      </c>
      <c r="N717" s="110" t="s">
        <v>608</v>
      </c>
      <c r="O717" s="124" t="s">
        <v>7</v>
      </c>
    </row>
    <row r="718" spans="2:15" ht="15" customHeight="1">
      <c r="B718" s="125" t="s">
        <v>175</v>
      </c>
      <c r="C718" t="s">
        <v>87</v>
      </c>
      <c r="D718" s="118"/>
      <c r="E718" t="s">
        <v>182</v>
      </c>
      <c r="F718" t="s">
        <v>183</v>
      </c>
      <c r="G718" t="s">
        <v>617</v>
      </c>
      <c r="H718" t="s">
        <v>241</v>
      </c>
      <c r="I718" t="s">
        <v>178</v>
      </c>
      <c r="J718" s="109">
        <v>1356520554</v>
      </c>
      <c r="K718" s="109">
        <v>1012958905</v>
      </c>
      <c r="L718" s="109">
        <v>1008127186.8099999</v>
      </c>
      <c r="M718" s="110">
        <v>1356520554</v>
      </c>
      <c r="N718" s="110" t="s">
        <v>608</v>
      </c>
      <c r="O718" s="124" t="s">
        <v>7</v>
      </c>
    </row>
    <row r="719" spans="2:15" ht="15" customHeight="1">
      <c r="B719" s="125" t="s">
        <v>175</v>
      </c>
      <c r="C719" t="s">
        <v>87</v>
      </c>
      <c r="D719" s="118"/>
      <c r="E719" t="s">
        <v>182</v>
      </c>
      <c r="F719" t="s">
        <v>183</v>
      </c>
      <c r="G719" t="s">
        <v>617</v>
      </c>
      <c r="H719" t="s">
        <v>241</v>
      </c>
      <c r="I719" t="s">
        <v>178</v>
      </c>
      <c r="J719" s="109">
        <v>1356520554</v>
      </c>
      <c r="K719" s="109">
        <v>1012958905</v>
      </c>
      <c r="L719" s="109">
        <v>1008127186.8099999</v>
      </c>
      <c r="M719" s="110">
        <v>1356520554</v>
      </c>
      <c r="N719" s="110" t="s">
        <v>608</v>
      </c>
      <c r="O719" s="124" t="s">
        <v>7</v>
      </c>
    </row>
    <row r="720" spans="2:15" ht="15" customHeight="1">
      <c r="B720" s="125" t="s">
        <v>175</v>
      </c>
      <c r="C720" t="s">
        <v>87</v>
      </c>
      <c r="D720" s="118"/>
      <c r="E720" t="s">
        <v>182</v>
      </c>
      <c r="F720" t="s">
        <v>183</v>
      </c>
      <c r="G720" t="s">
        <v>618</v>
      </c>
      <c r="H720" t="s">
        <v>241</v>
      </c>
      <c r="I720" t="s">
        <v>178</v>
      </c>
      <c r="J720" s="109">
        <v>1329095896</v>
      </c>
      <c r="K720" s="109">
        <v>1004219180</v>
      </c>
      <c r="L720" s="109">
        <v>1008096555.59</v>
      </c>
      <c r="M720" s="110">
        <v>1329095896</v>
      </c>
      <c r="N720" s="110" t="s">
        <v>608</v>
      </c>
      <c r="O720" s="124" t="s">
        <v>7</v>
      </c>
    </row>
    <row r="721" spans="2:15" ht="15" customHeight="1">
      <c r="B721" s="125" t="s">
        <v>175</v>
      </c>
      <c r="C721" t="s">
        <v>87</v>
      </c>
      <c r="D721" s="118"/>
      <c r="E721" t="s">
        <v>182</v>
      </c>
      <c r="F721" t="s">
        <v>183</v>
      </c>
      <c r="G721" t="s">
        <v>535</v>
      </c>
      <c r="H721" t="s">
        <v>243</v>
      </c>
      <c r="I721" t="s">
        <v>178</v>
      </c>
      <c r="J721" s="109">
        <v>27180273968</v>
      </c>
      <c r="K721" s="109">
        <v>19999999999</v>
      </c>
      <c r="L721" s="109">
        <v>20216120505.740002</v>
      </c>
      <c r="M721" s="110">
        <v>27180273968</v>
      </c>
      <c r="N721" s="110" t="s">
        <v>619</v>
      </c>
      <c r="O721" s="124" t="s">
        <v>7</v>
      </c>
    </row>
    <row r="722" spans="2:15" ht="15" customHeight="1">
      <c r="B722" s="125" t="s">
        <v>175</v>
      </c>
      <c r="C722" t="s">
        <v>87</v>
      </c>
      <c r="D722" s="118"/>
      <c r="E722" t="s">
        <v>182</v>
      </c>
      <c r="F722" t="s">
        <v>183</v>
      </c>
      <c r="G722" t="s">
        <v>620</v>
      </c>
      <c r="H722" t="s">
        <v>241</v>
      </c>
      <c r="I722" t="s">
        <v>178</v>
      </c>
      <c r="J722" s="109">
        <v>846086297</v>
      </c>
      <c r="K722" s="109">
        <v>658806515</v>
      </c>
      <c r="L722" s="109">
        <v>655282669.60000002</v>
      </c>
      <c r="M722" s="110">
        <v>846086297</v>
      </c>
      <c r="N722" s="110" t="s">
        <v>608</v>
      </c>
      <c r="O722" s="124" t="s">
        <v>7</v>
      </c>
    </row>
    <row r="723" spans="2:15" ht="15" customHeight="1">
      <c r="B723" s="125" t="s">
        <v>175</v>
      </c>
      <c r="C723" t="s">
        <v>87</v>
      </c>
      <c r="D723" s="118"/>
      <c r="E723" t="s">
        <v>182</v>
      </c>
      <c r="F723" t="s">
        <v>183</v>
      </c>
      <c r="G723" t="s">
        <v>592</v>
      </c>
      <c r="H723" t="s">
        <v>359</v>
      </c>
      <c r="I723" t="s">
        <v>178</v>
      </c>
      <c r="J723" s="109">
        <v>64712055</v>
      </c>
      <c r="K723" s="109">
        <v>60086300</v>
      </c>
      <c r="L723" s="109">
        <v>61291778.829999998</v>
      </c>
      <c r="M723" s="110">
        <v>64712055</v>
      </c>
      <c r="N723" s="110" t="s">
        <v>551</v>
      </c>
      <c r="O723" s="124" t="s">
        <v>7</v>
      </c>
    </row>
    <row r="724" spans="2:15" ht="15" customHeight="1">
      <c r="B724" s="125" t="s">
        <v>175</v>
      </c>
      <c r="C724" t="s">
        <v>87</v>
      </c>
      <c r="D724" s="118"/>
      <c r="E724" t="s">
        <v>182</v>
      </c>
      <c r="F724" t="s">
        <v>183</v>
      </c>
      <c r="G724" t="s">
        <v>621</v>
      </c>
      <c r="H724" t="s">
        <v>244</v>
      </c>
      <c r="I724" t="s">
        <v>178</v>
      </c>
      <c r="J724" s="109">
        <v>30969863020</v>
      </c>
      <c r="K724" s="109">
        <v>19748219178</v>
      </c>
      <c r="L724" s="109">
        <v>20177742292.459999</v>
      </c>
      <c r="M724" s="110">
        <v>30969863020</v>
      </c>
      <c r="N724" s="110" t="s">
        <v>622</v>
      </c>
      <c r="O724" s="124" t="s">
        <v>7</v>
      </c>
    </row>
    <row r="725" spans="2:15" ht="15" customHeight="1">
      <c r="B725" s="125" t="s">
        <v>175</v>
      </c>
      <c r="C725" t="s">
        <v>87</v>
      </c>
      <c r="D725" s="118"/>
      <c r="E725" t="s">
        <v>182</v>
      </c>
      <c r="F725" t="s">
        <v>183</v>
      </c>
      <c r="G725" t="s">
        <v>621</v>
      </c>
      <c r="H725" t="s">
        <v>244</v>
      </c>
      <c r="I725" t="s">
        <v>178</v>
      </c>
      <c r="J725" s="109">
        <v>774246580</v>
      </c>
      <c r="K725" s="109">
        <v>493705479</v>
      </c>
      <c r="L725" s="109">
        <v>504443560.66000003</v>
      </c>
      <c r="M725" s="110">
        <v>774246580</v>
      </c>
      <c r="N725" s="110" t="s">
        <v>622</v>
      </c>
      <c r="O725" s="124" t="s">
        <v>7</v>
      </c>
    </row>
    <row r="726" spans="2:15" ht="15" customHeight="1">
      <c r="B726" s="125" t="s">
        <v>175</v>
      </c>
      <c r="C726" t="s">
        <v>87</v>
      </c>
      <c r="D726" s="118"/>
      <c r="E726" t="s">
        <v>182</v>
      </c>
      <c r="F726" t="s">
        <v>183</v>
      </c>
      <c r="G726" t="s">
        <v>621</v>
      </c>
      <c r="H726" t="s">
        <v>244</v>
      </c>
      <c r="I726" t="s">
        <v>178</v>
      </c>
      <c r="J726" s="109">
        <v>774246580</v>
      </c>
      <c r="K726" s="109">
        <v>493705479</v>
      </c>
      <c r="L726" s="109">
        <v>504443560.66000003</v>
      </c>
      <c r="M726" s="110">
        <v>774246580</v>
      </c>
      <c r="N726" s="110" t="s">
        <v>622</v>
      </c>
      <c r="O726" s="124" t="s">
        <v>7</v>
      </c>
    </row>
    <row r="727" spans="2:15" ht="15" customHeight="1">
      <c r="B727" s="125" t="s">
        <v>175</v>
      </c>
      <c r="C727" t="s">
        <v>87</v>
      </c>
      <c r="D727" s="118"/>
      <c r="E727" t="s">
        <v>182</v>
      </c>
      <c r="F727" t="s">
        <v>183</v>
      </c>
      <c r="G727" t="s">
        <v>621</v>
      </c>
      <c r="H727" t="s">
        <v>244</v>
      </c>
      <c r="I727" t="s">
        <v>178</v>
      </c>
      <c r="J727" s="109">
        <v>774246580</v>
      </c>
      <c r="K727" s="109">
        <v>493705479</v>
      </c>
      <c r="L727" s="109">
        <v>504443560.66000003</v>
      </c>
      <c r="M727" s="110">
        <v>774246580</v>
      </c>
      <c r="N727" s="110" t="s">
        <v>622</v>
      </c>
      <c r="O727" s="124" t="s">
        <v>7</v>
      </c>
    </row>
    <row r="728" spans="2:15" ht="15" customHeight="1">
      <c r="B728" s="125" t="s">
        <v>175</v>
      </c>
      <c r="C728" t="s">
        <v>87</v>
      </c>
      <c r="D728" s="118"/>
      <c r="E728" t="s">
        <v>182</v>
      </c>
      <c r="F728" t="s">
        <v>183</v>
      </c>
      <c r="G728" t="s">
        <v>567</v>
      </c>
      <c r="H728" t="s">
        <v>244</v>
      </c>
      <c r="I728" t="s">
        <v>178</v>
      </c>
      <c r="J728" s="109">
        <v>4800328760</v>
      </c>
      <c r="K728" s="109">
        <v>3068447945</v>
      </c>
      <c r="L728" s="109">
        <v>3127478644.0999999</v>
      </c>
      <c r="M728" s="110">
        <v>4800328760</v>
      </c>
      <c r="N728" s="110" t="s">
        <v>622</v>
      </c>
      <c r="O728" s="124" t="s">
        <v>7</v>
      </c>
    </row>
    <row r="729" spans="2:15" ht="15" customHeight="1">
      <c r="B729" s="125" t="s">
        <v>175</v>
      </c>
      <c r="C729" t="s">
        <v>87</v>
      </c>
      <c r="D729" s="118"/>
      <c r="E729" t="s">
        <v>182</v>
      </c>
      <c r="F729" t="s">
        <v>183</v>
      </c>
      <c r="G729" t="s">
        <v>593</v>
      </c>
      <c r="H729" t="s">
        <v>244</v>
      </c>
      <c r="I729" t="s">
        <v>178</v>
      </c>
      <c r="J729" s="109">
        <v>5574575340</v>
      </c>
      <c r="K729" s="109">
        <v>3569868492</v>
      </c>
      <c r="L729" s="109">
        <v>3631834812.4099998</v>
      </c>
      <c r="M729" s="110">
        <v>5574575340</v>
      </c>
      <c r="N729" s="110" t="s">
        <v>622</v>
      </c>
      <c r="O729" s="124" t="s">
        <v>7</v>
      </c>
    </row>
    <row r="730" spans="2:15" ht="15" customHeight="1">
      <c r="B730" s="125" t="s">
        <v>175</v>
      </c>
      <c r="C730" t="s">
        <v>87</v>
      </c>
      <c r="D730" s="118"/>
      <c r="E730" t="s">
        <v>182</v>
      </c>
      <c r="F730" t="s">
        <v>183</v>
      </c>
      <c r="G730" t="s">
        <v>623</v>
      </c>
      <c r="H730" t="s">
        <v>244</v>
      </c>
      <c r="I730" t="s">
        <v>178</v>
      </c>
      <c r="J730" s="109">
        <v>1827221920</v>
      </c>
      <c r="K730" s="109">
        <v>1184932753</v>
      </c>
      <c r="L730" s="109">
        <v>1190377584.8</v>
      </c>
      <c r="M730" s="110">
        <v>1827221920</v>
      </c>
      <c r="N730" s="110" t="s">
        <v>622</v>
      </c>
      <c r="O730" s="124" t="s">
        <v>7</v>
      </c>
    </row>
    <row r="731" spans="2:15" ht="15" customHeight="1">
      <c r="B731" s="125" t="s">
        <v>175</v>
      </c>
      <c r="C731" t="s">
        <v>87</v>
      </c>
      <c r="D731" s="118"/>
      <c r="E731" t="s">
        <v>182</v>
      </c>
      <c r="F731" t="s">
        <v>183</v>
      </c>
      <c r="G731" t="s">
        <v>579</v>
      </c>
      <c r="H731" t="s">
        <v>358</v>
      </c>
      <c r="I731" t="s">
        <v>178</v>
      </c>
      <c r="J731" s="109">
        <v>224764387</v>
      </c>
      <c r="K731" s="109">
        <v>201575400</v>
      </c>
      <c r="L731" s="109">
        <v>200440217.81999999</v>
      </c>
      <c r="M731" s="110">
        <v>224764387</v>
      </c>
      <c r="N731" s="110" t="s">
        <v>572</v>
      </c>
      <c r="O731" s="124" t="s">
        <v>7</v>
      </c>
    </row>
    <row r="732" spans="2:15" ht="15" customHeight="1">
      <c r="B732" s="125" t="s">
        <v>175</v>
      </c>
      <c r="C732" t="s">
        <v>87</v>
      </c>
      <c r="D732" s="118"/>
      <c r="E732" t="s">
        <v>182</v>
      </c>
      <c r="F732" t="s">
        <v>183</v>
      </c>
      <c r="G732" t="s">
        <v>624</v>
      </c>
      <c r="H732" t="s">
        <v>244</v>
      </c>
      <c r="I732" t="s">
        <v>178</v>
      </c>
      <c r="J732" s="109">
        <v>232273980</v>
      </c>
      <c r="K732" s="109">
        <v>150780815</v>
      </c>
      <c r="L732" s="109">
        <v>151333073.21000001</v>
      </c>
      <c r="M732" s="110">
        <v>232273980</v>
      </c>
      <c r="N732" s="110" t="s">
        <v>622</v>
      </c>
      <c r="O732" s="124" t="s">
        <v>7</v>
      </c>
    </row>
    <row r="733" spans="2:15" ht="15" customHeight="1">
      <c r="B733" s="125" t="s">
        <v>175</v>
      </c>
      <c r="C733" t="s">
        <v>87</v>
      </c>
      <c r="D733" s="118"/>
      <c r="E733" t="s">
        <v>182</v>
      </c>
      <c r="F733" t="s">
        <v>183</v>
      </c>
      <c r="G733" t="s">
        <v>540</v>
      </c>
      <c r="H733" t="s">
        <v>244</v>
      </c>
      <c r="I733" t="s">
        <v>178</v>
      </c>
      <c r="J733" s="109">
        <v>7742465760</v>
      </c>
      <c r="K733" s="109">
        <v>4969979453</v>
      </c>
      <c r="L733" s="109">
        <v>4984789981.8999996</v>
      </c>
      <c r="M733" s="110">
        <v>7742465760</v>
      </c>
      <c r="N733" s="110" t="s">
        <v>616</v>
      </c>
      <c r="O733" s="124" t="s">
        <v>7</v>
      </c>
    </row>
    <row r="734" spans="2:15" ht="15" customHeight="1">
      <c r="B734" s="125" t="s">
        <v>175</v>
      </c>
      <c r="C734" t="s">
        <v>88</v>
      </c>
      <c r="D734" s="118"/>
      <c r="E734" t="s">
        <v>221</v>
      </c>
      <c r="F734" t="s">
        <v>183</v>
      </c>
      <c r="G734" t="s">
        <v>625</v>
      </c>
      <c r="H734" t="s">
        <v>360</v>
      </c>
      <c r="I734" t="s">
        <v>178</v>
      </c>
      <c r="J734" s="109">
        <v>111967124</v>
      </c>
      <c r="K734" s="109">
        <v>100230136</v>
      </c>
      <c r="L734" s="109">
        <v>102658777.56</v>
      </c>
      <c r="M734" s="110">
        <v>111967124</v>
      </c>
      <c r="N734" s="110" t="s">
        <v>619</v>
      </c>
      <c r="O734" s="124" t="s">
        <v>7</v>
      </c>
    </row>
    <row r="735" spans="2:15" ht="15" customHeight="1">
      <c r="B735" s="125" t="s">
        <v>175</v>
      </c>
      <c r="C735" t="s">
        <v>88</v>
      </c>
      <c r="D735" s="118"/>
      <c r="E735" t="s">
        <v>221</v>
      </c>
      <c r="F735" t="s">
        <v>183</v>
      </c>
      <c r="G735" t="s">
        <v>626</v>
      </c>
      <c r="H735" t="s">
        <v>361</v>
      </c>
      <c r="I735" t="s">
        <v>178</v>
      </c>
      <c r="J735" s="109">
        <v>1087499999</v>
      </c>
      <c r="K735" s="109">
        <v>1000000000</v>
      </c>
      <c r="L735" s="109">
        <v>1011446542.76</v>
      </c>
      <c r="M735" s="110">
        <v>1087499999</v>
      </c>
      <c r="N735" s="110" t="s">
        <v>627</v>
      </c>
      <c r="O735" s="124" t="s">
        <v>7</v>
      </c>
    </row>
    <row r="736" spans="2:15" ht="15" customHeight="1">
      <c r="B736" s="125" t="s">
        <v>175</v>
      </c>
      <c r="C736" t="s">
        <v>88</v>
      </c>
      <c r="D736" s="118"/>
      <c r="E736" t="s">
        <v>221</v>
      </c>
      <c r="F736" t="s">
        <v>183</v>
      </c>
      <c r="G736" t="s">
        <v>626</v>
      </c>
      <c r="H736" t="s">
        <v>245</v>
      </c>
      <c r="I736" t="s">
        <v>178</v>
      </c>
      <c r="J736" s="109">
        <v>1133378082</v>
      </c>
      <c r="K736" s="109">
        <v>1000000001</v>
      </c>
      <c r="L736" s="109">
        <v>1011642264.27</v>
      </c>
      <c r="M736" s="110">
        <v>1133378082</v>
      </c>
      <c r="N736" s="110" t="s">
        <v>604</v>
      </c>
      <c r="O736" s="124" t="s">
        <v>7</v>
      </c>
    </row>
    <row r="737" spans="2:15" ht="15" customHeight="1">
      <c r="B737" s="125" t="s">
        <v>175</v>
      </c>
      <c r="C737" t="s">
        <v>88</v>
      </c>
      <c r="D737" s="118"/>
      <c r="E737" t="s">
        <v>221</v>
      </c>
      <c r="F737" t="s">
        <v>183</v>
      </c>
      <c r="G737" t="s">
        <v>626</v>
      </c>
      <c r="H737" t="s">
        <v>246</v>
      </c>
      <c r="I737" t="s">
        <v>178</v>
      </c>
      <c r="J737" s="109">
        <v>1181000002</v>
      </c>
      <c r="K737" s="109">
        <v>1000000001</v>
      </c>
      <c r="L737" s="109">
        <v>1011836882.5599999</v>
      </c>
      <c r="M737" s="110">
        <v>1181000002</v>
      </c>
      <c r="N737" s="110" t="s">
        <v>628</v>
      </c>
      <c r="O737" s="124" t="s">
        <v>7</v>
      </c>
    </row>
    <row r="738" spans="2:15" ht="15" customHeight="1">
      <c r="B738" s="125" t="s">
        <v>175</v>
      </c>
      <c r="C738" t="s">
        <v>88</v>
      </c>
      <c r="E738" t="s">
        <v>221</v>
      </c>
      <c r="F738" t="s">
        <v>183</v>
      </c>
      <c r="G738" t="s">
        <v>626</v>
      </c>
      <c r="H738" t="s">
        <v>247</v>
      </c>
      <c r="I738" t="s">
        <v>178</v>
      </c>
      <c r="J738" s="109">
        <v>2459747948</v>
      </c>
      <c r="K738" s="109">
        <v>1999999999</v>
      </c>
      <c r="L738" s="109">
        <v>2024064651.5799999</v>
      </c>
      <c r="M738" s="110">
        <v>2459747948</v>
      </c>
      <c r="N738" s="110" t="s">
        <v>629</v>
      </c>
      <c r="O738" s="124" t="s">
        <v>7</v>
      </c>
    </row>
    <row r="739" spans="2:15" ht="15" customHeight="1">
      <c r="B739" s="125" t="s">
        <v>175</v>
      </c>
      <c r="C739" t="s">
        <v>88</v>
      </c>
      <c r="E739" t="s">
        <v>221</v>
      </c>
      <c r="F739" t="s">
        <v>183</v>
      </c>
      <c r="G739" t="s">
        <v>626</v>
      </c>
      <c r="H739" t="s">
        <v>248</v>
      </c>
      <c r="I739" t="s">
        <v>178</v>
      </c>
      <c r="J739" s="109">
        <v>2664739726</v>
      </c>
      <c r="K739" s="109">
        <v>2000000000</v>
      </c>
      <c r="L739" s="109">
        <v>2024844729.79</v>
      </c>
      <c r="M739" s="110">
        <v>2664739726</v>
      </c>
      <c r="N739" s="110" t="s">
        <v>536</v>
      </c>
      <c r="O739" s="124" t="s">
        <v>7</v>
      </c>
    </row>
    <row r="740" spans="2:15" ht="15" customHeight="1">
      <c r="B740" s="125" t="s">
        <v>175</v>
      </c>
      <c r="C740" t="s">
        <v>88</v>
      </c>
      <c r="E740" t="s">
        <v>221</v>
      </c>
      <c r="F740" t="s">
        <v>183</v>
      </c>
      <c r="G740" t="s">
        <v>626</v>
      </c>
      <c r="H740" t="s">
        <v>249</v>
      </c>
      <c r="I740" t="s">
        <v>178</v>
      </c>
      <c r="J740" s="109">
        <v>2881194515</v>
      </c>
      <c r="K740" s="109">
        <v>2000000001</v>
      </c>
      <c r="L740" s="109">
        <v>2025625401.28</v>
      </c>
      <c r="M740" s="110">
        <v>2881194515</v>
      </c>
      <c r="N740" s="110" t="s">
        <v>630</v>
      </c>
      <c r="O740" s="124" t="s">
        <v>7</v>
      </c>
    </row>
    <row r="741" spans="2:15" ht="15" customHeight="1">
      <c r="B741" s="125" t="s">
        <v>175</v>
      </c>
      <c r="C741" t="s">
        <v>89</v>
      </c>
      <c r="D741" t="s">
        <v>89</v>
      </c>
      <c r="E741" t="s">
        <v>182</v>
      </c>
      <c r="F741" t="s">
        <v>183</v>
      </c>
      <c r="G741" t="s">
        <v>631</v>
      </c>
      <c r="H741" t="s">
        <v>250</v>
      </c>
      <c r="I741" t="s">
        <v>178</v>
      </c>
      <c r="J741" s="109">
        <v>4887553560</v>
      </c>
      <c r="K741" s="109">
        <v>4158885205</v>
      </c>
      <c r="L741" s="109">
        <v>4157764340.25</v>
      </c>
      <c r="M741" s="110">
        <v>4887553560</v>
      </c>
      <c r="N741" s="110" t="s">
        <v>632</v>
      </c>
      <c r="O741" s="124" t="s">
        <v>7</v>
      </c>
    </row>
    <row r="742" spans="2:15" ht="15" customHeight="1">
      <c r="B742" s="125" t="s">
        <v>175</v>
      </c>
      <c r="C742" t="s">
        <v>89</v>
      </c>
      <c r="D742" t="s">
        <v>89</v>
      </c>
      <c r="E742" t="s">
        <v>182</v>
      </c>
      <c r="F742" t="s">
        <v>183</v>
      </c>
      <c r="G742" t="s">
        <v>631</v>
      </c>
      <c r="H742" t="s">
        <v>251</v>
      </c>
      <c r="I742" t="s">
        <v>178</v>
      </c>
      <c r="J742" s="109">
        <v>7020410956</v>
      </c>
      <c r="K742" s="109">
        <v>5043945203</v>
      </c>
      <c r="L742" s="109">
        <v>5044113237.8599997</v>
      </c>
      <c r="M742" s="110">
        <v>7020410956</v>
      </c>
      <c r="N742" s="110" t="s">
        <v>633</v>
      </c>
      <c r="O742" s="124" t="s">
        <v>7</v>
      </c>
    </row>
    <row r="743" spans="2:15" ht="15" customHeight="1">
      <c r="B743" s="125" t="s">
        <v>175</v>
      </c>
      <c r="C743" t="s">
        <v>89</v>
      </c>
      <c r="D743" t="s">
        <v>89</v>
      </c>
      <c r="E743" t="s">
        <v>182</v>
      </c>
      <c r="F743" t="s">
        <v>183</v>
      </c>
      <c r="G743" t="s">
        <v>631</v>
      </c>
      <c r="H743" t="s">
        <v>252</v>
      </c>
      <c r="I743" t="s">
        <v>178</v>
      </c>
      <c r="J743" s="109">
        <v>52723282538</v>
      </c>
      <c r="K743" s="109">
        <v>30327862331</v>
      </c>
      <c r="L743" s="109">
        <v>30344637202.970001</v>
      </c>
      <c r="M743" s="110">
        <v>52723282538</v>
      </c>
      <c r="N743" s="110" t="s">
        <v>634</v>
      </c>
      <c r="O743" s="124" t="s">
        <v>7</v>
      </c>
    </row>
    <row r="744" spans="2:15" ht="15" customHeight="1">
      <c r="B744" s="125" t="s">
        <v>175</v>
      </c>
      <c r="C744" t="s">
        <v>89</v>
      </c>
      <c r="D744" t="s">
        <v>89</v>
      </c>
      <c r="E744" t="s">
        <v>182</v>
      </c>
      <c r="F744" t="s">
        <v>183</v>
      </c>
      <c r="G744" t="s">
        <v>543</v>
      </c>
      <c r="H744" t="s">
        <v>253</v>
      </c>
      <c r="I744" t="s">
        <v>178</v>
      </c>
      <c r="J744" s="109">
        <v>15983561640</v>
      </c>
      <c r="K744" s="109">
        <v>10092054793</v>
      </c>
      <c r="L744" s="109">
        <v>10263460572.84</v>
      </c>
      <c r="M744" s="110">
        <v>15983561640</v>
      </c>
      <c r="N744" s="110" t="s">
        <v>619</v>
      </c>
      <c r="O744" s="124" t="s">
        <v>7</v>
      </c>
    </row>
    <row r="745" spans="2:15" ht="15" customHeight="1">
      <c r="B745" s="125" t="s">
        <v>175</v>
      </c>
      <c r="C745" t="s">
        <v>89</v>
      </c>
      <c r="D745" t="s">
        <v>89</v>
      </c>
      <c r="E745" t="s">
        <v>182</v>
      </c>
      <c r="F745" t="s">
        <v>183</v>
      </c>
      <c r="G745" t="s">
        <v>635</v>
      </c>
      <c r="H745" t="s">
        <v>254</v>
      </c>
      <c r="I745" t="s">
        <v>178</v>
      </c>
      <c r="J745" s="109">
        <v>7352438360</v>
      </c>
      <c r="K745" s="109">
        <v>4604536985</v>
      </c>
      <c r="L745" s="109">
        <v>4672149273.4499998</v>
      </c>
      <c r="M745" s="110">
        <v>7352438360</v>
      </c>
      <c r="N745" s="110" t="s">
        <v>619</v>
      </c>
      <c r="O745" s="124" t="s">
        <v>7</v>
      </c>
    </row>
    <row r="746" spans="2:15" ht="15" customHeight="1">
      <c r="B746" s="125" t="s">
        <v>175</v>
      </c>
      <c r="C746" t="s">
        <v>91</v>
      </c>
      <c r="E746" t="s">
        <v>182</v>
      </c>
      <c r="F746" t="s">
        <v>183</v>
      </c>
      <c r="G746" t="s">
        <v>469</v>
      </c>
      <c r="H746" t="s">
        <v>255</v>
      </c>
      <c r="I746" t="s">
        <v>178</v>
      </c>
      <c r="J746" s="109">
        <v>8193726032</v>
      </c>
      <c r="K746" s="109">
        <v>5000000002</v>
      </c>
      <c r="L746" s="109">
        <v>5007428983.5200005</v>
      </c>
      <c r="M746" s="110">
        <v>8193726032</v>
      </c>
      <c r="N746" s="110" t="s">
        <v>602</v>
      </c>
      <c r="O746" s="124" t="s">
        <v>7</v>
      </c>
    </row>
    <row r="747" spans="2:15" ht="15" customHeight="1">
      <c r="B747" s="125" t="s">
        <v>175</v>
      </c>
      <c r="C747" t="s">
        <v>92</v>
      </c>
      <c r="E747" t="s">
        <v>176</v>
      </c>
      <c r="F747" t="s">
        <v>183</v>
      </c>
      <c r="G747" t="s">
        <v>470</v>
      </c>
      <c r="H747" t="s">
        <v>256</v>
      </c>
      <c r="I747" t="s">
        <v>178</v>
      </c>
      <c r="J747" s="109">
        <v>19091267126</v>
      </c>
      <c r="K747" s="109">
        <v>12500000000</v>
      </c>
      <c r="L747" s="109">
        <v>12519846534.65</v>
      </c>
      <c r="M747" s="110">
        <v>19091267126</v>
      </c>
      <c r="N747" s="110" t="s">
        <v>616</v>
      </c>
      <c r="O747" s="124" t="s">
        <v>7</v>
      </c>
    </row>
    <row r="748" spans="2:15" ht="15" customHeight="1">
      <c r="B748" s="125" t="s">
        <v>175</v>
      </c>
      <c r="C748" t="s">
        <v>92</v>
      </c>
      <c r="E748" t="s">
        <v>176</v>
      </c>
      <c r="F748" t="s">
        <v>183</v>
      </c>
      <c r="G748" t="s">
        <v>471</v>
      </c>
      <c r="H748" t="s">
        <v>257</v>
      </c>
      <c r="I748" t="s">
        <v>178</v>
      </c>
      <c r="J748" s="109">
        <v>14447780816</v>
      </c>
      <c r="K748" s="109">
        <v>10000000001</v>
      </c>
      <c r="L748" s="109">
        <v>10160976537.780001</v>
      </c>
      <c r="M748" s="110">
        <v>14447780816</v>
      </c>
      <c r="N748" s="110" t="s">
        <v>532</v>
      </c>
      <c r="O748" s="124" t="s">
        <v>7</v>
      </c>
    </row>
    <row r="749" spans="2:15" ht="15" customHeight="1">
      <c r="B749" s="125" t="s">
        <v>175</v>
      </c>
      <c r="C749" t="s">
        <v>92</v>
      </c>
      <c r="E749" t="s">
        <v>176</v>
      </c>
      <c r="F749" t="s">
        <v>183</v>
      </c>
      <c r="G749" t="s">
        <v>472</v>
      </c>
      <c r="H749" t="s">
        <v>258</v>
      </c>
      <c r="I749" t="s">
        <v>178</v>
      </c>
      <c r="J749" s="109">
        <v>15734246580</v>
      </c>
      <c r="K749" s="109">
        <v>10263013699</v>
      </c>
      <c r="L749" s="109">
        <v>10313414512.09</v>
      </c>
      <c r="M749" s="110">
        <v>15734246580</v>
      </c>
      <c r="N749" s="110" t="s">
        <v>636</v>
      </c>
      <c r="O749" s="124" t="s">
        <v>7</v>
      </c>
    </row>
    <row r="750" spans="2:15" ht="15" customHeight="1">
      <c r="B750" s="125" t="s">
        <v>175</v>
      </c>
      <c r="C750" t="s">
        <v>92</v>
      </c>
      <c r="E750" t="s">
        <v>176</v>
      </c>
      <c r="F750" t="s">
        <v>183</v>
      </c>
      <c r="G750" t="s">
        <v>474</v>
      </c>
      <c r="H750" t="s">
        <v>258</v>
      </c>
      <c r="I750" t="s">
        <v>178</v>
      </c>
      <c r="J750" s="109">
        <v>6179013708</v>
      </c>
      <c r="K750" s="109">
        <v>4151216439</v>
      </c>
      <c r="L750" s="109">
        <v>4125514205.2800002</v>
      </c>
      <c r="M750" s="110">
        <v>6179013708</v>
      </c>
      <c r="N750" s="110" t="s">
        <v>572</v>
      </c>
      <c r="O750" s="124" t="s">
        <v>7</v>
      </c>
    </row>
    <row r="751" spans="2:15" ht="15" customHeight="1">
      <c r="B751" s="125" t="s">
        <v>175</v>
      </c>
      <c r="C751" t="s">
        <v>92</v>
      </c>
      <c r="E751" t="s">
        <v>176</v>
      </c>
      <c r="F751" t="s">
        <v>183</v>
      </c>
      <c r="G751" t="s">
        <v>637</v>
      </c>
      <c r="H751" t="s">
        <v>259</v>
      </c>
      <c r="I751" t="s">
        <v>178</v>
      </c>
      <c r="J751" s="109">
        <v>5822738</v>
      </c>
      <c r="K751" s="109">
        <v>5132345</v>
      </c>
      <c r="L751" s="109">
        <v>5013194.22</v>
      </c>
      <c r="M751" s="110">
        <v>5822738</v>
      </c>
      <c r="N751" s="110" t="s">
        <v>531</v>
      </c>
      <c r="O751" s="124" t="s">
        <v>7</v>
      </c>
    </row>
    <row r="752" spans="2:15" ht="15" customHeight="1">
      <c r="B752" s="125" t="s">
        <v>175</v>
      </c>
      <c r="C752" t="s">
        <v>92</v>
      </c>
      <c r="E752" t="s">
        <v>176</v>
      </c>
      <c r="F752" t="s">
        <v>183</v>
      </c>
      <c r="G752" t="s">
        <v>637</v>
      </c>
      <c r="H752" t="s">
        <v>473</v>
      </c>
      <c r="I752" t="s">
        <v>178</v>
      </c>
      <c r="J752" s="109">
        <v>86974628</v>
      </c>
      <c r="K752" s="109">
        <v>65981055</v>
      </c>
      <c r="L752" s="109">
        <v>66221058.460000001</v>
      </c>
      <c r="M752" s="110">
        <v>86974628</v>
      </c>
      <c r="N752" s="110" t="s">
        <v>638</v>
      </c>
      <c r="O752" s="124" t="s">
        <v>7</v>
      </c>
    </row>
    <row r="753" spans="2:15" ht="15" customHeight="1">
      <c r="B753" s="125" t="s">
        <v>181</v>
      </c>
      <c r="C753" t="s">
        <v>362</v>
      </c>
      <c r="E753" t="s">
        <v>182</v>
      </c>
      <c r="F753" t="s">
        <v>183</v>
      </c>
      <c r="G753" t="s">
        <v>639</v>
      </c>
      <c r="H753" t="s">
        <v>363</v>
      </c>
      <c r="I753" t="s">
        <v>178</v>
      </c>
      <c r="J753" s="109">
        <v>166444549</v>
      </c>
      <c r="K753" s="109">
        <v>150665355</v>
      </c>
      <c r="L753" s="109">
        <v>153052405.12</v>
      </c>
      <c r="M753" s="110">
        <v>166444549</v>
      </c>
      <c r="N753" s="110" t="s">
        <v>601</v>
      </c>
      <c r="O753" s="124" t="s">
        <v>7</v>
      </c>
    </row>
    <row r="754" spans="2:15" ht="15" customHeight="1">
      <c r="B754" s="125" t="s">
        <v>181</v>
      </c>
      <c r="C754" t="s">
        <v>362</v>
      </c>
      <c r="E754" t="s">
        <v>182</v>
      </c>
      <c r="F754" t="s">
        <v>183</v>
      </c>
      <c r="G754" t="s">
        <v>541</v>
      </c>
      <c r="H754" t="s">
        <v>356</v>
      </c>
      <c r="I754" t="s">
        <v>178</v>
      </c>
      <c r="J754" s="109">
        <v>818019727</v>
      </c>
      <c r="K754" s="109">
        <v>802969736</v>
      </c>
      <c r="L754" s="109">
        <v>814185448.29999995</v>
      </c>
      <c r="M754" s="110">
        <v>818019727</v>
      </c>
      <c r="N754" s="110" t="s">
        <v>640</v>
      </c>
      <c r="O754" s="124" t="s">
        <v>7</v>
      </c>
    </row>
    <row r="755" spans="2:15" ht="15" customHeight="1">
      <c r="B755" s="125" t="s">
        <v>175</v>
      </c>
      <c r="C755" t="s">
        <v>93</v>
      </c>
      <c r="E755" t="s">
        <v>182</v>
      </c>
      <c r="F755" t="s">
        <v>183</v>
      </c>
      <c r="G755" t="s">
        <v>631</v>
      </c>
      <c r="H755" t="s">
        <v>263</v>
      </c>
      <c r="I755" t="s">
        <v>178</v>
      </c>
      <c r="J755" s="109">
        <v>7437054788</v>
      </c>
      <c r="K755" s="109">
        <v>5044109589</v>
      </c>
      <c r="L755" s="109">
        <v>5050316293.6300001</v>
      </c>
      <c r="M755" s="110">
        <v>7437054788</v>
      </c>
      <c r="N755" s="110" t="s">
        <v>572</v>
      </c>
      <c r="O755" s="124" t="s">
        <v>7</v>
      </c>
    </row>
    <row r="756" spans="2:15" ht="15" customHeight="1">
      <c r="B756" s="125" t="s">
        <v>175</v>
      </c>
      <c r="C756" t="s">
        <v>93</v>
      </c>
      <c r="E756" t="s">
        <v>182</v>
      </c>
      <c r="F756" t="s">
        <v>183</v>
      </c>
      <c r="G756" t="s">
        <v>631</v>
      </c>
      <c r="H756" t="s">
        <v>260</v>
      </c>
      <c r="I756" t="s">
        <v>178</v>
      </c>
      <c r="J756" s="109">
        <v>23644615888</v>
      </c>
      <c r="K756" s="109">
        <v>18000555617</v>
      </c>
      <c r="L756" s="109">
        <v>18023413907.509998</v>
      </c>
      <c r="M756" s="110">
        <v>23644615888</v>
      </c>
      <c r="N756" s="110" t="s">
        <v>619</v>
      </c>
      <c r="O756" s="124" t="s">
        <v>7</v>
      </c>
    </row>
    <row r="757" spans="2:15" ht="15" customHeight="1">
      <c r="B757" s="125" t="s">
        <v>175</v>
      </c>
      <c r="C757" t="s">
        <v>93</v>
      </c>
      <c r="E757" t="s">
        <v>182</v>
      </c>
      <c r="F757" t="s">
        <v>183</v>
      </c>
      <c r="G757" t="s">
        <v>631</v>
      </c>
      <c r="H757" t="s">
        <v>261</v>
      </c>
      <c r="I757" t="s">
        <v>178</v>
      </c>
      <c r="J757" s="109">
        <v>3000565890</v>
      </c>
      <c r="K757" s="109">
        <v>2044887452</v>
      </c>
      <c r="L757" s="109">
        <v>2047713344.1099999</v>
      </c>
      <c r="M757" s="110">
        <v>3000565890</v>
      </c>
      <c r="N757" s="110" t="s">
        <v>554</v>
      </c>
      <c r="O757" s="124" t="s">
        <v>7</v>
      </c>
    </row>
    <row r="758" spans="2:15" ht="15" customHeight="1">
      <c r="B758" s="125" t="s">
        <v>175</v>
      </c>
      <c r="C758" t="s">
        <v>93</v>
      </c>
      <c r="E758" t="s">
        <v>182</v>
      </c>
      <c r="F758" t="s">
        <v>183</v>
      </c>
      <c r="G758" t="s">
        <v>631</v>
      </c>
      <c r="H758" t="s">
        <v>262</v>
      </c>
      <c r="I758" t="s">
        <v>178</v>
      </c>
      <c r="J758" s="109">
        <v>7267453156</v>
      </c>
      <c r="K758" s="109">
        <v>4465620493</v>
      </c>
      <c r="L758" s="109">
        <v>4470426561.4300003</v>
      </c>
      <c r="M758" s="110">
        <v>7267453156</v>
      </c>
      <c r="N758" s="110" t="s">
        <v>575</v>
      </c>
      <c r="O758" s="124" t="s">
        <v>7</v>
      </c>
    </row>
    <row r="759" spans="2:15" ht="15" customHeight="1">
      <c r="B759" s="125" t="s">
        <v>175</v>
      </c>
      <c r="C759" t="s">
        <v>93</v>
      </c>
      <c r="E759" t="s">
        <v>182</v>
      </c>
      <c r="F759" t="s">
        <v>183</v>
      </c>
      <c r="G759" t="s">
        <v>641</v>
      </c>
      <c r="H759" t="s">
        <v>262</v>
      </c>
      <c r="I759" t="s">
        <v>178</v>
      </c>
      <c r="J759" s="109">
        <v>162801375</v>
      </c>
      <c r="K759" s="109">
        <v>106165069</v>
      </c>
      <c r="L759" s="109">
        <v>104043419.66</v>
      </c>
      <c r="M759" s="110">
        <v>162801375</v>
      </c>
      <c r="N759" s="110" t="s">
        <v>619</v>
      </c>
      <c r="O759" s="124" t="s">
        <v>7</v>
      </c>
    </row>
    <row r="760" spans="2:15" ht="15" customHeight="1">
      <c r="B760" s="125" t="s">
        <v>175</v>
      </c>
      <c r="C760" t="s">
        <v>93</v>
      </c>
      <c r="E760" t="s">
        <v>182</v>
      </c>
      <c r="F760" t="s">
        <v>183</v>
      </c>
      <c r="G760" t="s">
        <v>538</v>
      </c>
      <c r="H760" t="s">
        <v>364</v>
      </c>
      <c r="I760" t="s">
        <v>178</v>
      </c>
      <c r="J760" s="109">
        <v>1360238220</v>
      </c>
      <c r="K760" s="109">
        <v>1044797699</v>
      </c>
      <c r="L760" s="109">
        <v>1043410231.9</v>
      </c>
      <c r="M760" s="110">
        <v>1360238220</v>
      </c>
      <c r="N760" s="110" t="s">
        <v>564</v>
      </c>
      <c r="O760" s="124" t="s">
        <v>7</v>
      </c>
    </row>
    <row r="761" spans="2:15" ht="15" customHeight="1">
      <c r="B761" s="125" t="s">
        <v>175</v>
      </c>
      <c r="C761" t="s">
        <v>94</v>
      </c>
      <c r="E761" t="s">
        <v>182</v>
      </c>
      <c r="F761" t="s">
        <v>183</v>
      </c>
      <c r="G761" t="s">
        <v>475</v>
      </c>
      <c r="H761" t="s">
        <v>365</v>
      </c>
      <c r="I761" t="s">
        <v>178</v>
      </c>
      <c r="J761" s="109">
        <v>14303693</v>
      </c>
      <c r="K761" s="109">
        <v>7033503</v>
      </c>
      <c r="L761" s="109">
        <v>7172742.7999999998</v>
      </c>
      <c r="M761" s="110">
        <v>14303693</v>
      </c>
      <c r="N761" s="110" t="s">
        <v>576</v>
      </c>
      <c r="O761" s="124" t="s">
        <v>7</v>
      </c>
    </row>
    <row r="762" spans="2:15" ht="15" customHeight="1">
      <c r="B762" s="125" t="s">
        <v>175</v>
      </c>
      <c r="C762" t="s">
        <v>94</v>
      </c>
      <c r="E762" t="s">
        <v>182</v>
      </c>
      <c r="F762" t="s">
        <v>183</v>
      </c>
      <c r="G762" t="s">
        <v>476</v>
      </c>
      <c r="H762" t="s">
        <v>331</v>
      </c>
      <c r="I762" t="s">
        <v>178</v>
      </c>
      <c r="J762" s="109">
        <v>1223999992</v>
      </c>
      <c r="K762" s="109">
        <v>618427966</v>
      </c>
      <c r="L762" s="109">
        <v>600828713.37</v>
      </c>
      <c r="M762" s="110">
        <v>1223999992</v>
      </c>
      <c r="N762" s="110" t="s">
        <v>554</v>
      </c>
      <c r="O762" s="124" t="s">
        <v>7</v>
      </c>
    </row>
    <row r="763" spans="2:15" ht="15" customHeight="1">
      <c r="B763" s="125" t="s">
        <v>175</v>
      </c>
      <c r="C763" t="s">
        <v>94</v>
      </c>
      <c r="E763" t="s">
        <v>182</v>
      </c>
      <c r="F763" t="s">
        <v>183</v>
      </c>
      <c r="G763" t="s">
        <v>477</v>
      </c>
      <c r="H763" t="s">
        <v>331</v>
      </c>
      <c r="I763" t="s">
        <v>178</v>
      </c>
      <c r="J763" s="109">
        <v>14280008</v>
      </c>
      <c r="K763" s="109">
        <v>7222472</v>
      </c>
      <c r="L763" s="109">
        <v>7009651.3399999999</v>
      </c>
      <c r="M763" s="110">
        <v>14280008</v>
      </c>
      <c r="N763" s="110" t="s">
        <v>554</v>
      </c>
      <c r="O763" s="124" t="s">
        <v>7</v>
      </c>
    </row>
    <row r="764" spans="2:15" ht="15" customHeight="1">
      <c r="B764" s="125" t="s">
        <v>175</v>
      </c>
      <c r="C764" t="s">
        <v>94</v>
      </c>
      <c r="E764" t="s">
        <v>182</v>
      </c>
      <c r="F764" t="s">
        <v>183</v>
      </c>
      <c r="G764" t="s">
        <v>478</v>
      </c>
      <c r="H764" t="s">
        <v>331</v>
      </c>
      <c r="I764" t="s">
        <v>178</v>
      </c>
      <c r="J764" s="109">
        <v>38144185</v>
      </c>
      <c r="K764" s="109">
        <v>19033836</v>
      </c>
      <c r="L764" s="109">
        <v>19026011.079999998</v>
      </c>
      <c r="M764" s="110">
        <v>38144185</v>
      </c>
      <c r="N764" s="110" t="s">
        <v>554</v>
      </c>
      <c r="O764" s="124" t="s">
        <v>7</v>
      </c>
    </row>
    <row r="765" spans="2:15" ht="15" customHeight="1">
      <c r="B765" s="125" t="s">
        <v>175</v>
      </c>
      <c r="C765" t="s">
        <v>94</v>
      </c>
      <c r="E765" t="s">
        <v>182</v>
      </c>
      <c r="F765" t="s">
        <v>183</v>
      </c>
      <c r="G765" t="s">
        <v>479</v>
      </c>
      <c r="H765" t="s">
        <v>331</v>
      </c>
      <c r="I765" t="s">
        <v>178</v>
      </c>
      <c r="J765" s="109">
        <v>138523641</v>
      </c>
      <c r="K765" s="109">
        <v>69294904</v>
      </c>
      <c r="L765" s="109">
        <v>69094787.739999995</v>
      </c>
      <c r="M765" s="110">
        <v>138523641</v>
      </c>
      <c r="N765" s="110" t="s">
        <v>554</v>
      </c>
      <c r="O765" s="124" t="s">
        <v>7</v>
      </c>
    </row>
    <row r="766" spans="2:15" ht="15" customHeight="1">
      <c r="B766" s="125" t="s">
        <v>175</v>
      </c>
      <c r="C766" t="s">
        <v>94</v>
      </c>
      <c r="E766" t="s">
        <v>182</v>
      </c>
      <c r="F766" t="s">
        <v>183</v>
      </c>
      <c r="G766" t="s">
        <v>480</v>
      </c>
      <c r="H766" t="s">
        <v>331</v>
      </c>
      <c r="I766" t="s">
        <v>178</v>
      </c>
      <c r="J766" s="109">
        <v>160607131</v>
      </c>
      <c r="K766" s="109">
        <v>80370412</v>
      </c>
      <c r="L766" s="109">
        <v>80109947.609999999</v>
      </c>
      <c r="M766" s="110">
        <v>160607131</v>
      </c>
      <c r="N766" s="110" t="s">
        <v>554</v>
      </c>
      <c r="O766" s="124" t="s">
        <v>7</v>
      </c>
    </row>
    <row r="767" spans="2:15" ht="15" customHeight="1">
      <c r="B767" s="125" t="s">
        <v>175</v>
      </c>
      <c r="C767" t="s">
        <v>94</v>
      </c>
      <c r="E767" t="s">
        <v>182</v>
      </c>
      <c r="F767" t="s">
        <v>183</v>
      </c>
      <c r="G767" t="s">
        <v>481</v>
      </c>
      <c r="H767" t="s">
        <v>366</v>
      </c>
      <c r="I767" t="s">
        <v>178</v>
      </c>
      <c r="J767" s="109">
        <v>19944119</v>
      </c>
      <c r="K767" s="109">
        <v>10174519</v>
      </c>
      <c r="L767" s="109">
        <v>10018718.74</v>
      </c>
      <c r="M767" s="110">
        <v>19944119</v>
      </c>
      <c r="N767" s="110" t="s">
        <v>554</v>
      </c>
      <c r="O767" s="124" t="s">
        <v>7</v>
      </c>
    </row>
    <row r="768" spans="2:15" ht="15" customHeight="1">
      <c r="B768" s="125" t="s">
        <v>175</v>
      </c>
      <c r="C768" t="s">
        <v>94</v>
      </c>
      <c r="E768" t="s">
        <v>182</v>
      </c>
      <c r="F768" t="s">
        <v>183</v>
      </c>
      <c r="G768" t="s">
        <v>482</v>
      </c>
      <c r="H768" t="s">
        <v>366</v>
      </c>
      <c r="I768" t="s">
        <v>178</v>
      </c>
      <c r="J768" s="109">
        <v>19944119</v>
      </c>
      <c r="K768" s="109">
        <v>10192329</v>
      </c>
      <c r="L768" s="109">
        <v>10018713.949999999</v>
      </c>
      <c r="M768" s="110">
        <v>19944119</v>
      </c>
      <c r="N768" s="110" t="s">
        <v>554</v>
      </c>
      <c r="O768" s="124" t="s">
        <v>7</v>
      </c>
    </row>
    <row r="769" spans="2:15" ht="15" customHeight="1">
      <c r="B769" s="125" t="s">
        <v>175</v>
      </c>
      <c r="C769" t="s">
        <v>94</v>
      </c>
      <c r="E769" t="s">
        <v>182</v>
      </c>
      <c r="F769" t="s">
        <v>183</v>
      </c>
      <c r="G769" t="s">
        <v>483</v>
      </c>
      <c r="H769" t="s">
        <v>366</v>
      </c>
      <c r="I769" t="s">
        <v>178</v>
      </c>
      <c r="J769" s="109">
        <v>133415994</v>
      </c>
      <c r="K769" s="109">
        <v>68145317</v>
      </c>
      <c r="L769" s="109">
        <v>68126348.359999999</v>
      </c>
      <c r="M769" s="110">
        <v>133415994</v>
      </c>
      <c r="N769" s="110" t="s">
        <v>554</v>
      </c>
      <c r="O769" s="124" t="s">
        <v>7</v>
      </c>
    </row>
    <row r="770" spans="2:15" ht="15" customHeight="1">
      <c r="B770" s="125" t="s">
        <v>175</v>
      </c>
      <c r="C770" t="s">
        <v>94</v>
      </c>
      <c r="E770" t="s">
        <v>182</v>
      </c>
      <c r="F770" t="s">
        <v>183</v>
      </c>
      <c r="G770" t="s">
        <v>484</v>
      </c>
      <c r="H770" t="s">
        <v>366</v>
      </c>
      <c r="I770" t="s">
        <v>178</v>
      </c>
      <c r="J770" s="109">
        <v>105948006</v>
      </c>
      <c r="K770" s="109">
        <v>54269260</v>
      </c>
      <c r="L770" s="109">
        <v>54100644.460000001</v>
      </c>
      <c r="M770" s="110">
        <v>105948006</v>
      </c>
      <c r="N770" s="110" t="s">
        <v>554</v>
      </c>
      <c r="O770" s="124" t="s">
        <v>7</v>
      </c>
    </row>
    <row r="771" spans="2:15" ht="15" customHeight="1">
      <c r="B771" s="125" t="s">
        <v>175</v>
      </c>
      <c r="C771" t="s">
        <v>94</v>
      </c>
      <c r="E771" t="s">
        <v>182</v>
      </c>
      <c r="F771" t="s">
        <v>183</v>
      </c>
      <c r="G771" t="s">
        <v>485</v>
      </c>
      <c r="H771" t="s">
        <v>366</v>
      </c>
      <c r="I771" t="s">
        <v>178</v>
      </c>
      <c r="J771" s="109">
        <v>153036006</v>
      </c>
      <c r="K771" s="109">
        <v>78611176</v>
      </c>
      <c r="L771" s="109">
        <v>78145657.260000005</v>
      </c>
      <c r="M771" s="110">
        <v>153036006</v>
      </c>
      <c r="N771" s="110" t="s">
        <v>554</v>
      </c>
      <c r="O771" s="124" t="s">
        <v>7</v>
      </c>
    </row>
    <row r="772" spans="2:15" ht="15" customHeight="1">
      <c r="B772" s="125" t="s">
        <v>175</v>
      </c>
      <c r="C772" t="s">
        <v>94</v>
      </c>
      <c r="E772" t="s">
        <v>182</v>
      </c>
      <c r="F772" t="s">
        <v>183</v>
      </c>
      <c r="G772" t="s">
        <v>486</v>
      </c>
      <c r="H772" t="s">
        <v>365</v>
      </c>
      <c r="I772" t="s">
        <v>178</v>
      </c>
      <c r="J772" s="109">
        <v>98803433</v>
      </c>
      <c r="K772" s="109">
        <v>51054110</v>
      </c>
      <c r="L772" s="109">
        <v>51234393.25</v>
      </c>
      <c r="M772" s="110">
        <v>98803433</v>
      </c>
      <c r="N772" s="110" t="s">
        <v>576</v>
      </c>
      <c r="O772" s="124" t="s">
        <v>7</v>
      </c>
    </row>
    <row r="773" spans="2:15" ht="15" customHeight="1">
      <c r="B773" s="125" t="s">
        <v>175</v>
      </c>
      <c r="C773" t="s">
        <v>94</v>
      </c>
      <c r="E773" t="s">
        <v>182</v>
      </c>
      <c r="F773" t="s">
        <v>183</v>
      </c>
      <c r="G773" t="s">
        <v>486</v>
      </c>
      <c r="H773" t="s">
        <v>367</v>
      </c>
      <c r="I773" t="s">
        <v>178</v>
      </c>
      <c r="J773" s="109">
        <v>281986923</v>
      </c>
      <c r="K773" s="109">
        <v>151049266</v>
      </c>
      <c r="L773" s="109">
        <v>142901278.84</v>
      </c>
      <c r="M773" s="110">
        <v>281986923</v>
      </c>
      <c r="N773" s="110" t="s">
        <v>642</v>
      </c>
      <c r="O773" s="124" t="s">
        <v>7</v>
      </c>
    </row>
    <row r="774" spans="2:15" ht="15" customHeight="1">
      <c r="B774" s="125" t="s">
        <v>175</v>
      </c>
      <c r="C774" t="s">
        <v>94</v>
      </c>
      <c r="E774" t="s">
        <v>182</v>
      </c>
      <c r="F774" t="s">
        <v>183</v>
      </c>
      <c r="G774" t="s">
        <v>487</v>
      </c>
      <c r="H774" t="s">
        <v>331</v>
      </c>
      <c r="I774" t="s">
        <v>178</v>
      </c>
      <c r="J774" s="109">
        <v>58283020</v>
      </c>
      <c r="K774" s="109">
        <v>30288494</v>
      </c>
      <c r="L774" s="109">
        <v>30041457.920000002</v>
      </c>
      <c r="M774" s="110">
        <v>58283020</v>
      </c>
      <c r="N774" s="110" t="s">
        <v>554</v>
      </c>
      <c r="O774" s="124" t="s">
        <v>7</v>
      </c>
    </row>
    <row r="775" spans="2:15" ht="15" customHeight="1">
      <c r="B775" s="125" t="s">
        <v>175</v>
      </c>
      <c r="C775" t="s">
        <v>94</v>
      </c>
      <c r="E775" t="s">
        <v>182</v>
      </c>
      <c r="F775" t="s">
        <v>183</v>
      </c>
      <c r="G775" t="s">
        <v>488</v>
      </c>
      <c r="H775" t="s">
        <v>331</v>
      </c>
      <c r="I775" t="s">
        <v>178</v>
      </c>
      <c r="J775" s="109">
        <v>13599377</v>
      </c>
      <c r="K775" s="109">
        <v>7127150</v>
      </c>
      <c r="L775" s="109">
        <v>7009695.0999999996</v>
      </c>
      <c r="M775" s="110">
        <v>13599377</v>
      </c>
      <c r="N775" s="110" t="s">
        <v>554</v>
      </c>
      <c r="O775" s="124" t="s">
        <v>7</v>
      </c>
    </row>
    <row r="776" spans="2:15" ht="15" customHeight="1">
      <c r="B776" s="125" t="s">
        <v>175</v>
      </c>
      <c r="C776" t="s">
        <v>94</v>
      </c>
      <c r="E776" t="s">
        <v>182</v>
      </c>
      <c r="F776" t="s">
        <v>183</v>
      </c>
      <c r="G776" t="s">
        <v>488</v>
      </c>
      <c r="H776" t="s">
        <v>366</v>
      </c>
      <c r="I776" t="s">
        <v>178</v>
      </c>
      <c r="J776" s="109">
        <v>19295899</v>
      </c>
      <c r="K776" s="109">
        <v>10181643</v>
      </c>
      <c r="L776" s="109">
        <v>10018717.99</v>
      </c>
      <c r="M776" s="110">
        <v>19295899</v>
      </c>
      <c r="N776" s="110" t="s">
        <v>554</v>
      </c>
      <c r="O776" s="124" t="s">
        <v>7</v>
      </c>
    </row>
    <row r="777" spans="2:15" ht="15" customHeight="1">
      <c r="B777" s="125" t="s">
        <v>175</v>
      </c>
      <c r="C777" t="s">
        <v>94</v>
      </c>
      <c r="E777" t="s">
        <v>182</v>
      </c>
      <c r="F777" t="s">
        <v>183</v>
      </c>
      <c r="G777" t="s">
        <v>489</v>
      </c>
      <c r="H777" t="s">
        <v>331</v>
      </c>
      <c r="I777" t="s">
        <v>178</v>
      </c>
      <c r="J777" s="109">
        <v>227332383</v>
      </c>
      <c r="K777" s="109">
        <v>119381453</v>
      </c>
      <c r="L777" s="109">
        <v>119163354.75</v>
      </c>
      <c r="M777" s="110">
        <v>227332383</v>
      </c>
      <c r="N777" s="110" t="s">
        <v>554</v>
      </c>
      <c r="O777" s="124" t="s">
        <v>7</v>
      </c>
    </row>
    <row r="778" spans="2:15" ht="15" customHeight="1">
      <c r="B778" s="125" t="s">
        <v>175</v>
      </c>
      <c r="C778" t="s">
        <v>94</v>
      </c>
      <c r="E778" t="s">
        <v>182</v>
      </c>
      <c r="F778" t="s">
        <v>183</v>
      </c>
      <c r="G778" t="s">
        <v>490</v>
      </c>
      <c r="H778" t="s">
        <v>331</v>
      </c>
      <c r="I778" t="s">
        <v>178</v>
      </c>
      <c r="J778" s="109">
        <v>31925063</v>
      </c>
      <c r="K778" s="109">
        <v>17133208</v>
      </c>
      <c r="L778" s="109">
        <v>17023475.870000001</v>
      </c>
      <c r="M778" s="110">
        <v>31925063</v>
      </c>
      <c r="N778" s="110" t="s">
        <v>554</v>
      </c>
      <c r="O778" s="124" t="s">
        <v>7</v>
      </c>
    </row>
    <row r="779" spans="2:15" ht="15" customHeight="1">
      <c r="B779" s="125" t="s">
        <v>175</v>
      </c>
      <c r="C779" t="s">
        <v>94</v>
      </c>
      <c r="E779" t="s">
        <v>182</v>
      </c>
      <c r="F779" t="s">
        <v>183</v>
      </c>
      <c r="G779" t="s">
        <v>491</v>
      </c>
      <c r="H779" t="s">
        <v>365</v>
      </c>
      <c r="I779" t="s">
        <v>178</v>
      </c>
      <c r="J779" s="109">
        <v>56252876</v>
      </c>
      <c r="K779" s="109">
        <v>32205823</v>
      </c>
      <c r="L779" s="109">
        <v>30982687.620000001</v>
      </c>
      <c r="M779" s="110">
        <v>56252876</v>
      </c>
      <c r="N779" s="110" t="s">
        <v>576</v>
      </c>
      <c r="O779" s="124" t="s">
        <v>7</v>
      </c>
    </row>
    <row r="780" spans="2:15" ht="15" customHeight="1">
      <c r="B780" s="125" t="s">
        <v>175</v>
      </c>
      <c r="C780" t="s">
        <v>94</v>
      </c>
      <c r="E780" t="s">
        <v>182</v>
      </c>
      <c r="F780" t="s">
        <v>183</v>
      </c>
      <c r="G780" t="s">
        <v>492</v>
      </c>
      <c r="H780" t="s">
        <v>366</v>
      </c>
      <c r="I780" t="s">
        <v>178</v>
      </c>
      <c r="J780" s="109">
        <v>93450167</v>
      </c>
      <c r="K780" s="109">
        <v>51036329</v>
      </c>
      <c r="L780" s="109">
        <v>51094614.170000002</v>
      </c>
      <c r="M780" s="110">
        <v>93450167</v>
      </c>
      <c r="N780" s="110" t="s">
        <v>554</v>
      </c>
      <c r="O780" s="124" t="s">
        <v>7</v>
      </c>
    </row>
    <row r="781" spans="2:15" ht="15" customHeight="1">
      <c r="B781" s="125" t="s">
        <v>175</v>
      </c>
      <c r="C781" t="s">
        <v>94</v>
      </c>
      <c r="E781" t="s">
        <v>182</v>
      </c>
      <c r="F781" t="s">
        <v>183</v>
      </c>
      <c r="G781" t="s">
        <v>493</v>
      </c>
      <c r="H781" t="s">
        <v>331</v>
      </c>
      <c r="I781" t="s">
        <v>178</v>
      </c>
      <c r="J781" s="109">
        <v>92276714</v>
      </c>
      <c r="K781" s="109">
        <v>51371233</v>
      </c>
      <c r="L781" s="109">
        <v>50068869.880000003</v>
      </c>
      <c r="M781" s="110">
        <v>92276714</v>
      </c>
      <c r="N781" s="110" t="s">
        <v>554</v>
      </c>
      <c r="O781" s="124" t="s">
        <v>7</v>
      </c>
    </row>
    <row r="782" spans="2:15" ht="15" customHeight="1">
      <c r="B782" s="125" t="s">
        <v>175</v>
      </c>
      <c r="C782" t="s">
        <v>94</v>
      </c>
      <c r="E782" t="s">
        <v>182</v>
      </c>
      <c r="F782" t="s">
        <v>183</v>
      </c>
      <c r="G782" t="s">
        <v>494</v>
      </c>
      <c r="H782" t="s">
        <v>194</v>
      </c>
      <c r="I782" t="s">
        <v>178</v>
      </c>
      <c r="J782" s="109">
        <v>1756000007</v>
      </c>
      <c r="K782" s="109">
        <v>1000345206</v>
      </c>
      <c r="L782" s="109">
        <v>1022672340.52</v>
      </c>
      <c r="M782" s="110">
        <v>1756000007</v>
      </c>
      <c r="N782" s="110" t="s">
        <v>556</v>
      </c>
      <c r="O782" s="124" t="s">
        <v>7</v>
      </c>
    </row>
    <row r="783" spans="2:15" ht="15" customHeight="1">
      <c r="B783" s="125" t="s">
        <v>175</v>
      </c>
      <c r="C783" t="s">
        <v>94</v>
      </c>
      <c r="E783" t="s">
        <v>182</v>
      </c>
      <c r="F783" t="s">
        <v>183</v>
      </c>
      <c r="G783" t="s">
        <v>495</v>
      </c>
      <c r="H783" t="s">
        <v>264</v>
      </c>
      <c r="I783" t="s">
        <v>178</v>
      </c>
      <c r="J783" s="109">
        <v>3087175339</v>
      </c>
      <c r="K783" s="109">
        <v>2000000000</v>
      </c>
      <c r="L783" s="109">
        <v>2034457058.54</v>
      </c>
      <c r="M783" s="110">
        <v>3087175339</v>
      </c>
      <c r="N783" s="110" t="s">
        <v>534</v>
      </c>
      <c r="O783" s="124" t="s">
        <v>7</v>
      </c>
    </row>
    <row r="784" spans="2:15" ht="15" customHeight="1">
      <c r="B784" s="125" t="s">
        <v>175</v>
      </c>
      <c r="C784" t="s">
        <v>94</v>
      </c>
      <c r="E784" t="s">
        <v>182</v>
      </c>
      <c r="F784" t="s">
        <v>183</v>
      </c>
      <c r="G784" t="s">
        <v>496</v>
      </c>
      <c r="H784" t="s">
        <v>265</v>
      </c>
      <c r="I784" t="s">
        <v>178</v>
      </c>
      <c r="J784" s="109">
        <v>3040178082</v>
      </c>
      <c r="K784" s="109">
        <v>2000000001</v>
      </c>
      <c r="L784" s="109">
        <v>2044165437.27</v>
      </c>
      <c r="M784" s="110">
        <v>3040178082</v>
      </c>
      <c r="N784" s="110" t="s">
        <v>643</v>
      </c>
      <c r="O784" s="124" t="s">
        <v>7</v>
      </c>
    </row>
    <row r="785" spans="2:15" ht="15" customHeight="1">
      <c r="B785" s="125" t="s">
        <v>175</v>
      </c>
      <c r="C785" t="s">
        <v>94</v>
      </c>
      <c r="E785" t="s">
        <v>182</v>
      </c>
      <c r="F785" t="s">
        <v>183</v>
      </c>
      <c r="G785" t="s">
        <v>496</v>
      </c>
      <c r="H785" t="s">
        <v>266</v>
      </c>
      <c r="I785" t="s">
        <v>178</v>
      </c>
      <c r="J785" s="109">
        <v>3101041097</v>
      </c>
      <c r="K785" s="109">
        <v>1999999999</v>
      </c>
      <c r="L785" s="109">
        <v>2044578533.26</v>
      </c>
      <c r="M785" s="110">
        <v>3101041097</v>
      </c>
      <c r="N785" s="110" t="s">
        <v>587</v>
      </c>
      <c r="O785" s="124" t="s">
        <v>7</v>
      </c>
    </row>
    <row r="786" spans="2:15" ht="15" customHeight="1">
      <c r="B786" s="125" t="s">
        <v>175</v>
      </c>
      <c r="C786" t="s">
        <v>94</v>
      </c>
      <c r="E786" t="s">
        <v>182</v>
      </c>
      <c r="F786" t="s">
        <v>183</v>
      </c>
      <c r="G786" t="s">
        <v>497</v>
      </c>
      <c r="H786" t="s">
        <v>267</v>
      </c>
      <c r="I786" t="s">
        <v>178</v>
      </c>
      <c r="J786" s="109">
        <v>3316095888</v>
      </c>
      <c r="K786" s="109">
        <v>2000000000</v>
      </c>
      <c r="L786" s="109">
        <v>2012781505.54</v>
      </c>
      <c r="M786" s="110">
        <v>3316095888</v>
      </c>
      <c r="N786" s="110" t="s">
        <v>634</v>
      </c>
      <c r="O786" s="124" t="s">
        <v>7</v>
      </c>
    </row>
    <row r="787" spans="2:15" ht="15" customHeight="1">
      <c r="B787" s="125" t="s">
        <v>175</v>
      </c>
      <c r="C787" t="s">
        <v>94</v>
      </c>
      <c r="E787" t="s">
        <v>182</v>
      </c>
      <c r="F787" t="s">
        <v>183</v>
      </c>
      <c r="G787" t="s">
        <v>497</v>
      </c>
      <c r="H787" t="s">
        <v>268</v>
      </c>
      <c r="I787" t="s">
        <v>178</v>
      </c>
      <c r="J787" s="109">
        <v>3416547952</v>
      </c>
      <c r="K787" s="109">
        <v>1999999999</v>
      </c>
      <c r="L787" s="109">
        <v>2012984908.26</v>
      </c>
      <c r="M787" s="110">
        <v>3416547952</v>
      </c>
      <c r="N787" s="110" t="s">
        <v>572</v>
      </c>
      <c r="O787" s="124" t="s">
        <v>7</v>
      </c>
    </row>
    <row r="788" spans="2:15" ht="15" customHeight="1">
      <c r="B788" s="125" t="s">
        <v>175</v>
      </c>
      <c r="C788" t="s">
        <v>94</v>
      </c>
      <c r="E788" t="s">
        <v>182</v>
      </c>
      <c r="F788" t="s">
        <v>183</v>
      </c>
      <c r="G788" t="s">
        <v>440</v>
      </c>
      <c r="H788" t="s">
        <v>368</v>
      </c>
      <c r="I788" t="s">
        <v>178</v>
      </c>
      <c r="J788" s="109">
        <v>40392632</v>
      </c>
      <c r="K788" s="109">
        <v>29853385</v>
      </c>
      <c r="L788" s="109">
        <v>29748753.719999999</v>
      </c>
      <c r="M788" s="110">
        <v>40392632</v>
      </c>
      <c r="N788" s="110" t="s">
        <v>554</v>
      </c>
      <c r="O788" s="124" t="s">
        <v>7</v>
      </c>
    </row>
    <row r="789" spans="2:15" ht="15" customHeight="1">
      <c r="B789" s="125" t="s">
        <v>175</v>
      </c>
      <c r="C789" t="s">
        <v>94</v>
      </c>
      <c r="E789" t="s">
        <v>182</v>
      </c>
      <c r="F789" t="s">
        <v>183</v>
      </c>
      <c r="G789" t="s">
        <v>498</v>
      </c>
      <c r="H789" t="s">
        <v>367</v>
      </c>
      <c r="I789" t="s">
        <v>178</v>
      </c>
      <c r="J789" s="109">
        <v>176710196</v>
      </c>
      <c r="K789" s="109">
        <v>127633371</v>
      </c>
      <c r="L789" s="109">
        <v>128363429.42</v>
      </c>
      <c r="M789" s="110">
        <v>176710196</v>
      </c>
      <c r="N789" s="110" t="s">
        <v>642</v>
      </c>
      <c r="O789" s="124" t="s">
        <v>7</v>
      </c>
    </row>
    <row r="790" spans="2:15" ht="15" customHeight="1">
      <c r="B790" s="125" t="s">
        <v>175</v>
      </c>
      <c r="C790" t="s">
        <v>94</v>
      </c>
      <c r="E790" t="s">
        <v>182</v>
      </c>
      <c r="F790" t="s">
        <v>183</v>
      </c>
      <c r="G790" t="s">
        <v>499</v>
      </c>
      <c r="H790" t="s">
        <v>269</v>
      </c>
      <c r="I790" t="s">
        <v>178</v>
      </c>
      <c r="J790" s="109">
        <v>3761583569</v>
      </c>
      <c r="K790" s="109">
        <v>2000000001</v>
      </c>
      <c r="L790" s="109">
        <v>2021185842.6400001</v>
      </c>
      <c r="M790" s="110">
        <v>3761583569</v>
      </c>
      <c r="N790" s="110" t="s">
        <v>644</v>
      </c>
      <c r="O790" s="124" t="s">
        <v>7</v>
      </c>
    </row>
    <row r="791" spans="2:15" ht="15" customHeight="1">
      <c r="B791" s="125" t="s">
        <v>175</v>
      </c>
      <c r="C791" t="s">
        <v>94</v>
      </c>
      <c r="E791" t="s">
        <v>182</v>
      </c>
      <c r="F791" t="s">
        <v>183</v>
      </c>
      <c r="G791" t="s">
        <v>499</v>
      </c>
      <c r="H791" t="s">
        <v>270</v>
      </c>
      <c r="I791" t="s">
        <v>178</v>
      </c>
      <c r="J791" s="109">
        <v>3801528761</v>
      </c>
      <c r="K791" s="109">
        <v>1999999998</v>
      </c>
      <c r="L791" s="109">
        <v>2023245378.0999999</v>
      </c>
      <c r="M791" s="110">
        <v>3801528761</v>
      </c>
      <c r="N791" s="110" t="s">
        <v>644</v>
      </c>
      <c r="O791" s="124" t="s">
        <v>7</v>
      </c>
    </row>
    <row r="792" spans="2:15" ht="15" customHeight="1">
      <c r="B792" s="125" t="s">
        <v>175</v>
      </c>
      <c r="C792" t="s">
        <v>94</v>
      </c>
      <c r="E792" t="s">
        <v>182</v>
      </c>
      <c r="F792" t="s">
        <v>183</v>
      </c>
      <c r="G792" t="s">
        <v>500</v>
      </c>
      <c r="H792" t="s">
        <v>271</v>
      </c>
      <c r="I792" t="s">
        <v>178</v>
      </c>
      <c r="J792" s="109">
        <v>2249863008</v>
      </c>
      <c r="K792" s="109">
        <v>1250410958</v>
      </c>
      <c r="L792" s="109">
        <v>1270000330.01</v>
      </c>
      <c r="M792" s="110">
        <v>2249863008</v>
      </c>
      <c r="N792" s="110" t="s">
        <v>619</v>
      </c>
      <c r="O792" s="124" t="s">
        <v>7</v>
      </c>
    </row>
    <row r="793" spans="2:15" ht="15" customHeight="1">
      <c r="B793" s="125" t="s">
        <v>175</v>
      </c>
      <c r="C793" t="s">
        <v>94</v>
      </c>
      <c r="E793" t="s">
        <v>182</v>
      </c>
      <c r="F793" t="s">
        <v>183</v>
      </c>
      <c r="G793" t="s">
        <v>468</v>
      </c>
      <c r="H793" t="s">
        <v>272</v>
      </c>
      <c r="I793" t="s">
        <v>178</v>
      </c>
      <c r="J793" s="109">
        <v>144753980</v>
      </c>
      <c r="K793" s="109">
        <v>80736437</v>
      </c>
      <c r="L793" s="109">
        <v>80841561.269999996</v>
      </c>
      <c r="M793" s="110">
        <v>144753980</v>
      </c>
      <c r="N793" s="110" t="s">
        <v>619</v>
      </c>
      <c r="O793" s="124" t="s">
        <v>7</v>
      </c>
    </row>
    <row r="794" spans="2:15" ht="15" customHeight="1">
      <c r="B794" s="125" t="s">
        <v>175</v>
      </c>
      <c r="C794" t="s">
        <v>94</v>
      </c>
      <c r="E794" t="s">
        <v>182</v>
      </c>
      <c r="F794" t="s">
        <v>183</v>
      </c>
      <c r="G794" t="s">
        <v>501</v>
      </c>
      <c r="H794" t="s">
        <v>273</v>
      </c>
      <c r="I794" t="s">
        <v>178</v>
      </c>
      <c r="J794" s="109">
        <v>1950758730</v>
      </c>
      <c r="K794" s="109">
        <v>1310053769</v>
      </c>
      <c r="L794" s="109">
        <v>1285061411.8900001</v>
      </c>
      <c r="M794" s="110">
        <v>1950758730</v>
      </c>
      <c r="N794" s="110" t="s">
        <v>532</v>
      </c>
      <c r="O794" s="124" t="s">
        <v>7</v>
      </c>
    </row>
    <row r="795" spans="2:15" ht="15" customHeight="1">
      <c r="B795" s="125" t="s">
        <v>175</v>
      </c>
      <c r="C795" t="s">
        <v>94</v>
      </c>
      <c r="E795" t="s">
        <v>182</v>
      </c>
      <c r="F795" t="s">
        <v>183</v>
      </c>
      <c r="G795" t="s">
        <v>502</v>
      </c>
      <c r="H795" t="s">
        <v>274</v>
      </c>
      <c r="I795" t="s">
        <v>178</v>
      </c>
      <c r="J795" s="109">
        <v>3073276715</v>
      </c>
      <c r="K795" s="109">
        <v>1999999999</v>
      </c>
      <c r="L795" s="109">
        <v>2011823718.26</v>
      </c>
      <c r="M795" s="110">
        <v>3073276715</v>
      </c>
      <c r="N795" s="110" t="s">
        <v>531</v>
      </c>
      <c r="O795" s="124" t="s">
        <v>7</v>
      </c>
    </row>
    <row r="796" spans="2:15" ht="15" customHeight="1">
      <c r="B796" s="125" t="s">
        <v>175</v>
      </c>
      <c r="C796" t="s">
        <v>94</v>
      </c>
      <c r="E796" t="s">
        <v>182</v>
      </c>
      <c r="F796" t="s">
        <v>183</v>
      </c>
      <c r="G796" t="s">
        <v>502</v>
      </c>
      <c r="H796" t="s">
        <v>306</v>
      </c>
      <c r="I796" t="s">
        <v>178</v>
      </c>
      <c r="J796" s="109">
        <v>280490407</v>
      </c>
      <c r="K796" s="109">
        <v>200000000</v>
      </c>
      <c r="L796" s="109">
        <v>200165160.75999999</v>
      </c>
      <c r="M796" s="110">
        <v>280490407</v>
      </c>
      <c r="N796" s="110" t="s">
        <v>551</v>
      </c>
      <c r="O796" s="124" t="s">
        <v>7</v>
      </c>
    </row>
    <row r="797" spans="2:15" ht="15" customHeight="1">
      <c r="B797" s="125" t="s">
        <v>175</v>
      </c>
      <c r="C797" t="s">
        <v>94</v>
      </c>
      <c r="E797" t="s">
        <v>182</v>
      </c>
      <c r="F797" t="s">
        <v>183</v>
      </c>
      <c r="G797" t="s">
        <v>502</v>
      </c>
      <c r="H797" t="s">
        <v>306</v>
      </c>
      <c r="I797" t="s">
        <v>178</v>
      </c>
      <c r="J797" s="109">
        <v>280490407</v>
      </c>
      <c r="K797" s="109">
        <v>200000000</v>
      </c>
      <c r="L797" s="109">
        <v>200165160.75999999</v>
      </c>
      <c r="M797" s="110">
        <v>280490407</v>
      </c>
      <c r="N797" s="110" t="s">
        <v>551</v>
      </c>
      <c r="O797" s="124" t="s">
        <v>7</v>
      </c>
    </row>
    <row r="798" spans="2:15" ht="15" customHeight="1">
      <c r="B798" s="125" t="s">
        <v>175</v>
      </c>
      <c r="C798" t="s">
        <v>94</v>
      </c>
      <c r="E798" t="s">
        <v>182</v>
      </c>
      <c r="F798" t="s">
        <v>183</v>
      </c>
      <c r="G798" t="s">
        <v>502</v>
      </c>
      <c r="H798" t="s">
        <v>306</v>
      </c>
      <c r="I798" t="s">
        <v>178</v>
      </c>
      <c r="J798" s="109">
        <v>280490407</v>
      </c>
      <c r="K798" s="109">
        <v>200000000</v>
      </c>
      <c r="L798" s="109">
        <v>200165160.75999999</v>
      </c>
      <c r="M798" s="110">
        <v>280490407</v>
      </c>
      <c r="N798" s="110" t="s">
        <v>551</v>
      </c>
      <c r="O798" s="124" t="s">
        <v>7</v>
      </c>
    </row>
    <row r="799" spans="2:15" ht="15" customHeight="1">
      <c r="B799" s="125" t="s">
        <v>175</v>
      </c>
      <c r="C799" t="s">
        <v>94</v>
      </c>
      <c r="E799" t="s">
        <v>182</v>
      </c>
      <c r="F799" t="s">
        <v>183</v>
      </c>
      <c r="G799" t="s">
        <v>502</v>
      </c>
      <c r="H799" t="s">
        <v>306</v>
      </c>
      <c r="I799" t="s">
        <v>178</v>
      </c>
      <c r="J799" s="109">
        <v>280490407</v>
      </c>
      <c r="K799" s="109">
        <v>200000000</v>
      </c>
      <c r="L799" s="109">
        <v>200165160.75999999</v>
      </c>
      <c r="M799" s="110">
        <v>280490407</v>
      </c>
      <c r="N799" s="110" t="s">
        <v>551</v>
      </c>
      <c r="O799" s="124" t="s">
        <v>7</v>
      </c>
    </row>
    <row r="800" spans="2:15" ht="15" customHeight="1">
      <c r="B800" s="125" t="s">
        <v>175</v>
      </c>
      <c r="C800" t="s">
        <v>94</v>
      </c>
      <c r="E800" t="s">
        <v>182</v>
      </c>
      <c r="F800" t="s">
        <v>183</v>
      </c>
      <c r="G800" t="s">
        <v>502</v>
      </c>
      <c r="H800" t="s">
        <v>275</v>
      </c>
      <c r="I800" t="s">
        <v>178</v>
      </c>
      <c r="J800" s="109">
        <v>299847118</v>
      </c>
      <c r="K800" s="109">
        <v>200000001</v>
      </c>
      <c r="L800" s="109">
        <v>201161933.19999999</v>
      </c>
      <c r="M800" s="110">
        <v>299847118</v>
      </c>
      <c r="N800" s="110" t="s">
        <v>645</v>
      </c>
      <c r="O800" s="124" t="s">
        <v>7</v>
      </c>
    </row>
    <row r="801" spans="2:15" ht="15" customHeight="1">
      <c r="B801" s="125" t="s">
        <v>175</v>
      </c>
      <c r="C801" t="s">
        <v>94</v>
      </c>
      <c r="E801" t="s">
        <v>182</v>
      </c>
      <c r="F801" t="s">
        <v>183</v>
      </c>
      <c r="G801" t="s">
        <v>503</v>
      </c>
      <c r="H801" t="s">
        <v>369</v>
      </c>
      <c r="I801" t="s">
        <v>178</v>
      </c>
      <c r="J801" s="109">
        <v>2151481165</v>
      </c>
      <c r="K801" s="109">
        <v>1782605137</v>
      </c>
      <c r="L801" s="109">
        <v>1779587576.49</v>
      </c>
      <c r="M801" s="110">
        <v>2151481165</v>
      </c>
      <c r="N801" s="110" t="s">
        <v>646</v>
      </c>
      <c r="O801" s="124" t="s">
        <v>7</v>
      </c>
    </row>
    <row r="802" spans="2:15" ht="15" customHeight="1">
      <c r="B802" s="125" t="s">
        <v>175</v>
      </c>
      <c r="C802" t="s">
        <v>94</v>
      </c>
      <c r="E802" t="s">
        <v>182</v>
      </c>
      <c r="F802" t="s">
        <v>183</v>
      </c>
      <c r="G802" t="s">
        <v>418</v>
      </c>
      <c r="H802" t="s">
        <v>365</v>
      </c>
      <c r="I802" t="s">
        <v>178</v>
      </c>
      <c r="J802" s="109">
        <v>1302922</v>
      </c>
      <c r="K802" s="109">
        <v>1030804</v>
      </c>
      <c r="L802" s="109">
        <v>1030075.68</v>
      </c>
      <c r="M802" s="110">
        <v>1302922</v>
      </c>
      <c r="N802" s="110" t="s">
        <v>573</v>
      </c>
      <c r="O802" s="124" t="s">
        <v>7</v>
      </c>
    </row>
    <row r="803" spans="2:15" ht="15" customHeight="1">
      <c r="B803" s="125" t="s">
        <v>175</v>
      </c>
      <c r="C803" t="s">
        <v>94</v>
      </c>
      <c r="E803" t="s">
        <v>182</v>
      </c>
      <c r="F803" t="s">
        <v>183</v>
      </c>
      <c r="G803" t="s">
        <v>418</v>
      </c>
      <c r="H803" t="s">
        <v>276</v>
      </c>
      <c r="I803" t="s">
        <v>178</v>
      </c>
      <c r="J803" s="109">
        <v>16252696</v>
      </c>
      <c r="K803" s="109">
        <v>10197891</v>
      </c>
      <c r="L803" s="109">
        <v>10000233.75</v>
      </c>
      <c r="M803" s="110">
        <v>16252696</v>
      </c>
      <c r="N803" s="110" t="s">
        <v>647</v>
      </c>
      <c r="O803" s="124" t="s">
        <v>7</v>
      </c>
    </row>
    <row r="804" spans="2:15" ht="15" customHeight="1">
      <c r="B804" s="125" t="s">
        <v>175</v>
      </c>
      <c r="C804" t="s">
        <v>94</v>
      </c>
      <c r="E804" t="s">
        <v>182</v>
      </c>
      <c r="F804" t="s">
        <v>183</v>
      </c>
      <c r="G804" t="s">
        <v>421</v>
      </c>
      <c r="H804" t="s">
        <v>306</v>
      </c>
      <c r="I804" t="s">
        <v>178</v>
      </c>
      <c r="J804" s="109">
        <v>290393808</v>
      </c>
      <c r="K804" s="109">
        <v>210999998</v>
      </c>
      <c r="L804" s="109">
        <v>211175299.91999999</v>
      </c>
      <c r="M804" s="110">
        <v>290393808</v>
      </c>
      <c r="N804" s="110" t="s">
        <v>551</v>
      </c>
      <c r="O804" s="124" t="s">
        <v>7</v>
      </c>
    </row>
    <row r="805" spans="2:15" ht="15" customHeight="1">
      <c r="B805" s="125" t="s">
        <v>175</v>
      </c>
      <c r="C805" t="s">
        <v>94</v>
      </c>
      <c r="E805" t="s">
        <v>182</v>
      </c>
      <c r="F805" t="s">
        <v>183</v>
      </c>
      <c r="G805" t="s">
        <v>410</v>
      </c>
      <c r="H805" t="s">
        <v>275</v>
      </c>
      <c r="I805" t="s">
        <v>178</v>
      </c>
      <c r="J805" s="109">
        <v>263588052</v>
      </c>
      <c r="K805" s="109">
        <v>179997006</v>
      </c>
      <c r="L805" s="109">
        <v>180046526.13</v>
      </c>
      <c r="M805" s="110">
        <v>263588052</v>
      </c>
      <c r="N805" s="110" t="s">
        <v>645</v>
      </c>
      <c r="O805" s="124" t="s">
        <v>7</v>
      </c>
    </row>
    <row r="806" spans="2:15" ht="15" customHeight="1">
      <c r="B806" s="125" t="s">
        <v>175</v>
      </c>
      <c r="C806" t="s">
        <v>94</v>
      </c>
      <c r="E806" t="s">
        <v>182</v>
      </c>
      <c r="F806" t="s">
        <v>183</v>
      </c>
      <c r="G806" t="s">
        <v>474</v>
      </c>
      <c r="H806" t="s">
        <v>277</v>
      </c>
      <c r="I806" t="s">
        <v>178</v>
      </c>
      <c r="J806" s="109">
        <v>2642342332</v>
      </c>
      <c r="K806" s="109">
        <v>1860304247</v>
      </c>
      <c r="L806" s="109">
        <v>1855442710.78</v>
      </c>
      <c r="M806" s="110">
        <v>2642342332</v>
      </c>
      <c r="N806" s="110" t="s">
        <v>645</v>
      </c>
      <c r="O806" s="124" t="s">
        <v>7</v>
      </c>
    </row>
    <row r="807" spans="2:15" ht="15" customHeight="1">
      <c r="B807" s="125" t="s">
        <v>175</v>
      </c>
      <c r="C807" t="s">
        <v>94</v>
      </c>
      <c r="E807" t="s">
        <v>182</v>
      </c>
      <c r="F807" t="s">
        <v>183</v>
      </c>
      <c r="G807" t="s">
        <v>504</v>
      </c>
      <c r="H807" t="s">
        <v>199</v>
      </c>
      <c r="I807" t="s">
        <v>178</v>
      </c>
      <c r="J807" s="109">
        <v>3122838354</v>
      </c>
      <c r="K807" s="109">
        <v>1999999999</v>
      </c>
      <c r="L807" s="109">
        <v>2017240513.75</v>
      </c>
      <c r="M807" s="110">
        <v>3122838354</v>
      </c>
      <c r="N807" s="110" t="s">
        <v>648</v>
      </c>
      <c r="O807" s="124" t="s">
        <v>7</v>
      </c>
    </row>
    <row r="808" spans="2:15" ht="15" customHeight="1">
      <c r="B808" s="125" t="s">
        <v>175</v>
      </c>
      <c r="C808" t="s">
        <v>94</v>
      </c>
      <c r="E808" t="s">
        <v>182</v>
      </c>
      <c r="F808" t="s">
        <v>183</v>
      </c>
      <c r="G808" t="s">
        <v>504</v>
      </c>
      <c r="H808" t="s">
        <v>278</v>
      </c>
      <c r="I808" t="s">
        <v>178</v>
      </c>
      <c r="J808" s="109">
        <v>3195739729</v>
      </c>
      <c r="K808" s="109">
        <v>2000000001</v>
      </c>
      <c r="L808" s="109">
        <v>2017292045.8199999</v>
      </c>
      <c r="M808" s="110">
        <v>3195739729</v>
      </c>
      <c r="N808" s="110" t="s">
        <v>649</v>
      </c>
      <c r="O808" s="124" t="s">
        <v>7</v>
      </c>
    </row>
    <row r="809" spans="2:15" ht="15" customHeight="1">
      <c r="B809" s="125" t="s">
        <v>175</v>
      </c>
      <c r="C809" t="s">
        <v>94</v>
      </c>
      <c r="E809" t="s">
        <v>182</v>
      </c>
      <c r="F809" t="s">
        <v>183</v>
      </c>
      <c r="G809" t="s">
        <v>650</v>
      </c>
      <c r="H809" t="s">
        <v>279</v>
      </c>
      <c r="I809" t="s">
        <v>178</v>
      </c>
      <c r="J809" s="109">
        <v>2917427398</v>
      </c>
      <c r="K809" s="109">
        <v>1750000000</v>
      </c>
      <c r="L809" s="109">
        <v>1772534641.6500001</v>
      </c>
      <c r="M809" s="110">
        <v>2917427398</v>
      </c>
      <c r="N809" s="110" t="s">
        <v>587</v>
      </c>
      <c r="O809" s="124" t="s">
        <v>7</v>
      </c>
    </row>
    <row r="810" spans="2:15" ht="15" customHeight="1">
      <c r="B810" s="125" t="s">
        <v>175</v>
      </c>
      <c r="C810" t="s">
        <v>94</v>
      </c>
      <c r="E810" t="s">
        <v>182</v>
      </c>
      <c r="F810" t="s">
        <v>183</v>
      </c>
      <c r="G810" t="s">
        <v>650</v>
      </c>
      <c r="H810" t="s">
        <v>280</v>
      </c>
      <c r="I810" t="s">
        <v>178</v>
      </c>
      <c r="J810" s="109">
        <v>3279638349</v>
      </c>
      <c r="K810" s="109">
        <v>2000000001</v>
      </c>
      <c r="L810" s="109">
        <v>2025622275.1800001</v>
      </c>
      <c r="M810" s="110">
        <v>3279638349</v>
      </c>
      <c r="N810" s="110" t="s">
        <v>630</v>
      </c>
      <c r="O810" s="124" t="s">
        <v>7</v>
      </c>
    </row>
    <row r="811" spans="2:15" ht="15" customHeight="1">
      <c r="B811" s="125" t="s">
        <v>175</v>
      </c>
      <c r="C811" t="s">
        <v>94</v>
      </c>
      <c r="E811" t="s">
        <v>182</v>
      </c>
      <c r="F811" t="s">
        <v>183</v>
      </c>
      <c r="G811" t="s">
        <v>650</v>
      </c>
      <c r="H811" t="s">
        <v>281</v>
      </c>
      <c r="I811" t="s">
        <v>178</v>
      </c>
      <c r="J811" s="109">
        <v>3218937529</v>
      </c>
      <c r="K811" s="109">
        <v>1999999999</v>
      </c>
      <c r="L811" s="109">
        <v>2025388626.49</v>
      </c>
      <c r="M811" s="110">
        <v>3218937529</v>
      </c>
      <c r="N811" s="110" t="s">
        <v>651</v>
      </c>
      <c r="O811" s="124" t="s">
        <v>7</v>
      </c>
    </row>
    <row r="812" spans="2:15" ht="15" customHeight="1">
      <c r="B812" s="125" t="s">
        <v>175</v>
      </c>
      <c r="C812" t="s">
        <v>94</v>
      </c>
      <c r="E812" t="s">
        <v>182</v>
      </c>
      <c r="F812" t="s">
        <v>183</v>
      </c>
      <c r="G812" t="s">
        <v>650</v>
      </c>
      <c r="H812" t="s">
        <v>282</v>
      </c>
      <c r="I812" t="s">
        <v>178</v>
      </c>
      <c r="J812" s="109">
        <v>3202268488</v>
      </c>
      <c r="K812" s="109">
        <v>2000000000</v>
      </c>
      <c r="L812" s="109">
        <v>2025384168.3099999</v>
      </c>
      <c r="M812" s="110">
        <v>3202268488</v>
      </c>
      <c r="N812" s="110" t="s">
        <v>652</v>
      </c>
      <c r="O812" s="124" t="s">
        <v>7</v>
      </c>
    </row>
    <row r="813" spans="2:15" ht="15" customHeight="1">
      <c r="B813" s="125" t="s">
        <v>175</v>
      </c>
      <c r="C813" t="s">
        <v>94</v>
      </c>
      <c r="E813" t="s">
        <v>182</v>
      </c>
      <c r="F813" t="s">
        <v>183</v>
      </c>
      <c r="G813" t="s">
        <v>650</v>
      </c>
      <c r="H813" t="s">
        <v>283</v>
      </c>
      <c r="I813" t="s">
        <v>178</v>
      </c>
      <c r="J813" s="109">
        <v>3162758901</v>
      </c>
      <c r="K813" s="109">
        <v>2000000002</v>
      </c>
      <c r="L813" s="109">
        <v>2025232645.1300001</v>
      </c>
      <c r="M813" s="110">
        <v>3162758901</v>
      </c>
      <c r="N813" s="110" t="s">
        <v>653</v>
      </c>
      <c r="O813" s="124" t="s">
        <v>7</v>
      </c>
    </row>
    <row r="814" spans="2:15" ht="15" customHeight="1">
      <c r="B814" s="125" t="s">
        <v>175</v>
      </c>
      <c r="C814" t="s">
        <v>94</v>
      </c>
      <c r="E814" t="s">
        <v>182</v>
      </c>
      <c r="F814" t="s">
        <v>183</v>
      </c>
      <c r="G814" t="s">
        <v>654</v>
      </c>
      <c r="H814" t="s">
        <v>284</v>
      </c>
      <c r="I814" t="s">
        <v>178</v>
      </c>
      <c r="J814" s="109">
        <v>3352553413</v>
      </c>
      <c r="K814" s="109">
        <v>2000000001</v>
      </c>
      <c r="L814" s="109">
        <v>2043674259.5699999</v>
      </c>
      <c r="M814" s="110">
        <v>3352553413</v>
      </c>
      <c r="N814" s="110" t="s">
        <v>587</v>
      </c>
      <c r="O814" s="124" t="s">
        <v>7</v>
      </c>
    </row>
    <row r="815" spans="2:15" ht="15" customHeight="1">
      <c r="B815" s="125" t="s">
        <v>175</v>
      </c>
      <c r="C815" t="s">
        <v>94</v>
      </c>
      <c r="E815" t="s">
        <v>182</v>
      </c>
      <c r="F815" t="s">
        <v>183</v>
      </c>
      <c r="G815" t="s">
        <v>654</v>
      </c>
      <c r="H815" t="s">
        <v>285</v>
      </c>
      <c r="I815" t="s">
        <v>178</v>
      </c>
      <c r="J815" s="109">
        <v>3409326034</v>
      </c>
      <c r="K815" s="109">
        <v>2000000001</v>
      </c>
      <c r="L815" s="109">
        <v>2043895045.5999999</v>
      </c>
      <c r="M815" s="110">
        <v>3409326034</v>
      </c>
      <c r="N815" s="110" t="s">
        <v>655</v>
      </c>
      <c r="O815" s="124" t="s">
        <v>7</v>
      </c>
    </row>
    <row r="816" spans="2:15" ht="15" customHeight="1">
      <c r="B816" s="125" t="s">
        <v>175</v>
      </c>
      <c r="C816" t="s">
        <v>94</v>
      </c>
      <c r="E816" t="s">
        <v>182</v>
      </c>
      <c r="F816" t="s">
        <v>183</v>
      </c>
      <c r="G816" t="s">
        <v>656</v>
      </c>
      <c r="H816" t="s">
        <v>286</v>
      </c>
      <c r="I816" t="s">
        <v>178</v>
      </c>
      <c r="J816" s="109">
        <v>3107966130</v>
      </c>
      <c r="K816" s="109">
        <v>1895508795</v>
      </c>
      <c r="L816" s="109">
        <v>1936156676.78</v>
      </c>
      <c r="M816" s="110">
        <v>3107966130</v>
      </c>
      <c r="N816" s="110" t="s">
        <v>630</v>
      </c>
      <c r="O816" s="124" t="s">
        <v>7</v>
      </c>
    </row>
    <row r="817" spans="2:15" ht="15" customHeight="1">
      <c r="B817" s="125" t="s">
        <v>175</v>
      </c>
      <c r="C817" t="s">
        <v>94</v>
      </c>
      <c r="E817" t="s">
        <v>182</v>
      </c>
      <c r="F817" t="s">
        <v>183</v>
      </c>
      <c r="G817" t="s">
        <v>552</v>
      </c>
      <c r="H817" t="s">
        <v>288</v>
      </c>
      <c r="I817" t="s">
        <v>178</v>
      </c>
      <c r="J817" s="109">
        <v>1835095888</v>
      </c>
      <c r="K817" s="109">
        <v>1512575342</v>
      </c>
      <c r="L817" s="109">
        <v>1507033135.72</v>
      </c>
      <c r="M817" s="110">
        <v>1835095888</v>
      </c>
      <c r="N817" s="110" t="s">
        <v>601</v>
      </c>
      <c r="O817" s="124" t="s">
        <v>7</v>
      </c>
    </row>
    <row r="818" spans="2:15" ht="15" customHeight="1">
      <c r="B818" s="125" t="s">
        <v>175</v>
      </c>
      <c r="C818" t="s">
        <v>95</v>
      </c>
      <c r="E818" t="s">
        <v>182</v>
      </c>
      <c r="F818" t="s">
        <v>183</v>
      </c>
      <c r="G818" t="s">
        <v>505</v>
      </c>
      <c r="H818" t="s">
        <v>289</v>
      </c>
      <c r="I818" t="s">
        <v>178</v>
      </c>
      <c r="J818" s="109">
        <v>2815200003</v>
      </c>
      <c r="K818" s="109">
        <v>2082760273</v>
      </c>
      <c r="L818" s="109">
        <v>2078649704.1800001</v>
      </c>
      <c r="M818" s="110">
        <v>2815200003</v>
      </c>
      <c r="N818" s="110" t="s">
        <v>601</v>
      </c>
      <c r="O818" s="124" t="s">
        <v>7</v>
      </c>
    </row>
    <row r="819" spans="2:15" ht="15" customHeight="1">
      <c r="B819" s="125" t="s">
        <v>175</v>
      </c>
      <c r="C819" t="s">
        <v>95</v>
      </c>
      <c r="E819" t="s">
        <v>182</v>
      </c>
      <c r="F819" t="s">
        <v>183</v>
      </c>
      <c r="G819" t="s">
        <v>406</v>
      </c>
      <c r="H819" t="s">
        <v>289</v>
      </c>
      <c r="I819" t="s">
        <v>178</v>
      </c>
      <c r="J819" s="109">
        <v>1359999998</v>
      </c>
      <c r="K819" s="109">
        <v>1006657535</v>
      </c>
      <c r="L819" s="109">
        <v>1004183837.5</v>
      </c>
      <c r="M819" s="110">
        <v>1359999998</v>
      </c>
      <c r="N819" s="110" t="s">
        <v>601</v>
      </c>
      <c r="O819" s="124" t="s">
        <v>7</v>
      </c>
    </row>
    <row r="820" spans="2:15" ht="15" customHeight="1">
      <c r="B820" s="125" t="s">
        <v>175</v>
      </c>
      <c r="C820" t="s">
        <v>405</v>
      </c>
      <c r="E820" t="s">
        <v>182</v>
      </c>
      <c r="F820" t="s">
        <v>183</v>
      </c>
      <c r="G820" t="s">
        <v>657</v>
      </c>
      <c r="H820" t="s">
        <v>179</v>
      </c>
      <c r="I820" t="s">
        <v>178</v>
      </c>
      <c r="J820" s="109">
        <v>1463412343</v>
      </c>
      <c r="K820" s="109">
        <v>1010232875</v>
      </c>
      <c r="L820" s="109">
        <v>1011301109.02</v>
      </c>
      <c r="M820" s="110">
        <v>1463412343</v>
      </c>
      <c r="N820" s="110" t="s">
        <v>531</v>
      </c>
      <c r="O820" s="124" t="s">
        <v>7</v>
      </c>
    </row>
    <row r="821" spans="2:15" ht="15" customHeight="1">
      <c r="B821" s="125" t="s">
        <v>175</v>
      </c>
      <c r="C821" t="s">
        <v>97</v>
      </c>
      <c r="E821" t="s">
        <v>182</v>
      </c>
      <c r="F821" t="s">
        <v>183</v>
      </c>
      <c r="G821" t="s">
        <v>506</v>
      </c>
      <c r="H821" t="s">
        <v>291</v>
      </c>
      <c r="I821" t="s">
        <v>178</v>
      </c>
      <c r="J821" s="109">
        <v>30525685488</v>
      </c>
      <c r="K821" s="109">
        <v>19200000000</v>
      </c>
      <c r="L821" s="109">
        <v>19266381471.970001</v>
      </c>
      <c r="M821" s="110">
        <v>30525685488</v>
      </c>
      <c r="N821" s="110" t="s">
        <v>603</v>
      </c>
      <c r="O821" s="124" t="s">
        <v>7</v>
      </c>
    </row>
    <row r="822" spans="2:15" ht="15" customHeight="1">
      <c r="B822" s="125" t="s">
        <v>175</v>
      </c>
      <c r="C822" t="s">
        <v>97</v>
      </c>
      <c r="E822" t="s">
        <v>182</v>
      </c>
      <c r="F822" t="s">
        <v>183</v>
      </c>
      <c r="G822" t="s">
        <v>658</v>
      </c>
      <c r="H822" t="s">
        <v>292</v>
      </c>
      <c r="I822" t="s">
        <v>178</v>
      </c>
      <c r="J822" s="109">
        <v>14662191780</v>
      </c>
      <c r="K822" s="109">
        <v>10074287670</v>
      </c>
      <c r="L822" s="109">
        <v>10036028108.09</v>
      </c>
      <c r="M822" s="110">
        <v>14662191780</v>
      </c>
      <c r="N822" s="110" t="s">
        <v>610</v>
      </c>
      <c r="O822" s="124" t="s">
        <v>7</v>
      </c>
    </row>
    <row r="823" spans="2:15" ht="15" customHeight="1">
      <c r="B823" s="125" t="s">
        <v>175</v>
      </c>
      <c r="C823" t="s">
        <v>97</v>
      </c>
      <c r="E823" t="s">
        <v>182</v>
      </c>
      <c r="F823" t="s">
        <v>183</v>
      </c>
      <c r="G823" t="s">
        <v>659</v>
      </c>
      <c r="H823" t="s">
        <v>292</v>
      </c>
      <c r="I823" t="s">
        <v>178</v>
      </c>
      <c r="J823" s="109">
        <v>14662191780</v>
      </c>
      <c r="K823" s="109">
        <v>10089657534</v>
      </c>
      <c r="L823" s="109">
        <v>10036076165.030001</v>
      </c>
      <c r="M823" s="110">
        <v>14662191780</v>
      </c>
      <c r="N823" s="110" t="s">
        <v>610</v>
      </c>
      <c r="O823" s="124" t="s">
        <v>7</v>
      </c>
    </row>
    <row r="824" spans="2:15" ht="15" customHeight="1">
      <c r="B824" s="125" t="s">
        <v>293</v>
      </c>
      <c r="C824" t="s">
        <v>98</v>
      </c>
      <c r="E824" t="s">
        <v>182</v>
      </c>
      <c r="G824" t="s">
        <v>639</v>
      </c>
      <c r="H824" t="s">
        <v>294</v>
      </c>
      <c r="I824" t="s">
        <v>178</v>
      </c>
      <c r="J824" s="109">
        <v>4108235616</v>
      </c>
      <c r="K824" s="109">
        <v>2499999998</v>
      </c>
      <c r="L824" s="109">
        <v>2705140970.3499999</v>
      </c>
      <c r="M824" s="110">
        <v>4108235616</v>
      </c>
      <c r="N824" s="110" t="s">
        <v>598</v>
      </c>
      <c r="O824" s="124" t="s">
        <v>7</v>
      </c>
    </row>
    <row r="825" spans="2:15" ht="15" customHeight="1">
      <c r="B825" s="125" t="s">
        <v>293</v>
      </c>
      <c r="C825" t="s">
        <v>98</v>
      </c>
      <c r="E825" t="s">
        <v>182</v>
      </c>
      <c r="G825" t="s">
        <v>660</v>
      </c>
      <c r="H825" t="s">
        <v>295</v>
      </c>
      <c r="I825" t="s">
        <v>178</v>
      </c>
      <c r="J825" s="109">
        <v>4192043837</v>
      </c>
      <c r="K825" s="109">
        <v>2499999998</v>
      </c>
      <c r="L825" s="109">
        <v>2693455858.1399999</v>
      </c>
      <c r="M825" s="110">
        <v>4192043837</v>
      </c>
      <c r="N825" s="110" t="s">
        <v>598</v>
      </c>
      <c r="O825" s="124" t="s">
        <v>7</v>
      </c>
    </row>
    <row r="826" spans="2:15" ht="15" customHeight="1">
      <c r="B826" s="125" t="s">
        <v>293</v>
      </c>
      <c r="C826" t="s">
        <v>98</v>
      </c>
      <c r="E826" t="s">
        <v>182</v>
      </c>
      <c r="G826" t="s">
        <v>661</v>
      </c>
      <c r="H826" t="s">
        <v>253</v>
      </c>
      <c r="I826" t="s">
        <v>178</v>
      </c>
      <c r="J826" s="109">
        <v>4281145207</v>
      </c>
      <c r="K826" s="109">
        <v>2500000001</v>
      </c>
      <c r="L826" s="109">
        <v>2685626334.1500001</v>
      </c>
      <c r="M826" s="110">
        <v>4281145207</v>
      </c>
      <c r="N826" s="110" t="s">
        <v>598</v>
      </c>
      <c r="O826" s="124" t="s">
        <v>7</v>
      </c>
    </row>
    <row r="827" spans="2:15" ht="15" customHeight="1">
      <c r="B827" s="125" t="s">
        <v>293</v>
      </c>
      <c r="C827" t="s">
        <v>98</v>
      </c>
      <c r="E827" t="s">
        <v>182</v>
      </c>
      <c r="G827" t="s">
        <v>662</v>
      </c>
      <c r="H827" t="s">
        <v>296</v>
      </c>
      <c r="I827" t="s">
        <v>178</v>
      </c>
      <c r="J827" s="109">
        <v>4379950684</v>
      </c>
      <c r="K827" s="109">
        <v>2500000001</v>
      </c>
      <c r="L827" s="109">
        <v>2679852785.04</v>
      </c>
      <c r="M827" s="110">
        <v>4379950684</v>
      </c>
      <c r="N827" s="110" t="s">
        <v>598</v>
      </c>
      <c r="O827" s="124" t="s">
        <v>7</v>
      </c>
    </row>
    <row r="828" spans="2:15" ht="15" customHeight="1">
      <c r="B828" s="125" t="s">
        <v>293</v>
      </c>
      <c r="C828" t="s">
        <v>98</v>
      </c>
      <c r="E828" t="s">
        <v>182</v>
      </c>
      <c r="G828" t="s">
        <v>663</v>
      </c>
      <c r="H828" t="s">
        <v>297</v>
      </c>
      <c r="I828" t="s">
        <v>178</v>
      </c>
      <c r="J828" s="109">
        <v>4458465752</v>
      </c>
      <c r="K828" s="109">
        <v>2500000001</v>
      </c>
      <c r="L828" s="109">
        <v>2665521129.8699999</v>
      </c>
      <c r="M828" s="110">
        <v>4458465752</v>
      </c>
      <c r="N828" s="110" t="s">
        <v>598</v>
      </c>
      <c r="O828" s="124" t="s">
        <v>7</v>
      </c>
    </row>
    <row r="829" spans="2:15" ht="15" customHeight="1">
      <c r="B829" s="125" t="s">
        <v>293</v>
      </c>
      <c r="C829" t="s">
        <v>98</v>
      </c>
      <c r="E829" t="s">
        <v>182</v>
      </c>
      <c r="G829" t="s">
        <v>664</v>
      </c>
      <c r="H829" t="s">
        <v>298</v>
      </c>
      <c r="I829" t="s">
        <v>178</v>
      </c>
      <c r="J829" s="109">
        <v>4606673972</v>
      </c>
      <c r="K829" s="109">
        <v>2499999999</v>
      </c>
      <c r="L829" s="109">
        <v>2660004897.98</v>
      </c>
      <c r="M829" s="110">
        <v>4606673972</v>
      </c>
      <c r="N829" s="110" t="s">
        <v>598</v>
      </c>
      <c r="O829" s="124" t="s">
        <v>7</v>
      </c>
    </row>
    <row r="830" spans="2:15" ht="15" customHeight="1">
      <c r="B830" s="125" t="s">
        <v>293</v>
      </c>
      <c r="C830" t="s">
        <v>98</v>
      </c>
      <c r="E830" t="s">
        <v>182</v>
      </c>
      <c r="G830" t="s">
        <v>665</v>
      </c>
      <c r="H830" t="s">
        <v>299</v>
      </c>
      <c r="I830" t="s">
        <v>178</v>
      </c>
      <c r="J830" s="109">
        <v>4608438358</v>
      </c>
      <c r="K830" s="109">
        <v>2500000003</v>
      </c>
      <c r="L830" s="109">
        <v>2577985337.4099998</v>
      </c>
      <c r="M830" s="110">
        <v>4608438358</v>
      </c>
      <c r="N830" s="110" t="s">
        <v>598</v>
      </c>
      <c r="O830" s="124" t="s">
        <v>7</v>
      </c>
    </row>
    <row r="831" spans="2:15" ht="15" customHeight="1">
      <c r="B831" s="125" t="s">
        <v>293</v>
      </c>
      <c r="C831" t="s">
        <v>98</v>
      </c>
      <c r="E831" t="s">
        <v>182</v>
      </c>
      <c r="G831" t="s">
        <v>657</v>
      </c>
      <c r="H831" t="s">
        <v>300</v>
      </c>
      <c r="I831" t="s">
        <v>178</v>
      </c>
      <c r="J831" s="109">
        <v>4664016438</v>
      </c>
      <c r="K831" s="109">
        <v>2499999999</v>
      </c>
      <c r="L831" s="109">
        <v>2526810006.9099998</v>
      </c>
      <c r="M831" s="110">
        <v>4664016438</v>
      </c>
      <c r="N831" s="110" t="s">
        <v>598</v>
      </c>
      <c r="O831" s="124" t="s">
        <v>7</v>
      </c>
    </row>
    <row r="832" spans="2:15" ht="15" customHeight="1">
      <c r="B832" s="125" t="s">
        <v>181</v>
      </c>
      <c r="C832" t="s">
        <v>99</v>
      </c>
      <c r="E832" t="s">
        <v>182</v>
      </c>
      <c r="F832" t="s">
        <v>183</v>
      </c>
      <c r="G832" t="s">
        <v>443</v>
      </c>
      <c r="H832" t="s">
        <v>370</v>
      </c>
      <c r="I832" t="s">
        <v>178</v>
      </c>
      <c r="J832" s="109">
        <v>182445288</v>
      </c>
      <c r="K832" s="109">
        <v>162013460</v>
      </c>
      <c r="L832" s="109">
        <v>165746736.44999999</v>
      </c>
      <c r="M832" s="110">
        <v>182445288</v>
      </c>
      <c r="N832" s="110" t="s">
        <v>601</v>
      </c>
      <c r="O832" s="124" t="s">
        <v>7</v>
      </c>
    </row>
    <row r="833" spans="2:15" ht="15" customHeight="1">
      <c r="B833" s="125" t="s">
        <v>181</v>
      </c>
      <c r="C833" t="s">
        <v>99</v>
      </c>
      <c r="E833" t="s">
        <v>182</v>
      </c>
      <c r="F833" t="s">
        <v>183</v>
      </c>
      <c r="G833" t="s">
        <v>615</v>
      </c>
      <c r="H833" t="s">
        <v>371</v>
      </c>
      <c r="I833" t="s">
        <v>178</v>
      </c>
      <c r="J833" s="109">
        <v>157696435</v>
      </c>
      <c r="K833" s="109">
        <v>144997887</v>
      </c>
      <c r="L833" s="109">
        <v>146077934.99000001</v>
      </c>
      <c r="M833" s="110">
        <v>157696435</v>
      </c>
      <c r="N833" s="110" t="s">
        <v>566</v>
      </c>
      <c r="O833" s="124" t="s">
        <v>7</v>
      </c>
    </row>
    <row r="834" spans="2:15" ht="15" customHeight="1">
      <c r="B834" s="125" t="s">
        <v>181</v>
      </c>
      <c r="C834" t="s">
        <v>99</v>
      </c>
      <c r="E834" t="s">
        <v>182</v>
      </c>
      <c r="F834" t="s">
        <v>183</v>
      </c>
      <c r="G834" t="s">
        <v>615</v>
      </c>
      <c r="H834" t="s">
        <v>372</v>
      </c>
      <c r="I834" t="s">
        <v>178</v>
      </c>
      <c r="J834" s="109">
        <v>284793155</v>
      </c>
      <c r="K834" s="109">
        <v>251517680</v>
      </c>
      <c r="L834" s="109">
        <v>253969630.66999999</v>
      </c>
      <c r="M834" s="110">
        <v>284793155</v>
      </c>
      <c r="N834" s="110" t="s">
        <v>566</v>
      </c>
      <c r="O834" s="124" t="s">
        <v>7</v>
      </c>
    </row>
    <row r="835" spans="2:15" ht="15" customHeight="1">
      <c r="B835" s="125" t="s">
        <v>181</v>
      </c>
      <c r="C835" t="s">
        <v>99</v>
      </c>
      <c r="E835" t="s">
        <v>182</v>
      </c>
      <c r="F835" t="s">
        <v>183</v>
      </c>
      <c r="G835" t="s">
        <v>609</v>
      </c>
      <c r="H835" t="s">
        <v>373</v>
      </c>
      <c r="I835" t="s">
        <v>178</v>
      </c>
      <c r="J835" s="109">
        <v>143688356</v>
      </c>
      <c r="K835" s="109">
        <v>125617715</v>
      </c>
      <c r="L835" s="109">
        <v>126337747.89</v>
      </c>
      <c r="M835" s="110">
        <v>143688356</v>
      </c>
      <c r="N835" s="110" t="s">
        <v>536</v>
      </c>
      <c r="O835" s="124" t="s">
        <v>7</v>
      </c>
    </row>
    <row r="836" spans="2:15" ht="15" customHeight="1">
      <c r="B836" s="125" t="s">
        <v>181</v>
      </c>
      <c r="C836" t="s">
        <v>99</v>
      </c>
      <c r="E836" t="s">
        <v>182</v>
      </c>
      <c r="F836" t="s">
        <v>183</v>
      </c>
      <c r="G836" t="s">
        <v>639</v>
      </c>
      <c r="H836" t="s">
        <v>301</v>
      </c>
      <c r="I836" t="s">
        <v>178</v>
      </c>
      <c r="J836" s="109">
        <v>171970249</v>
      </c>
      <c r="K836" s="109">
        <v>148824870</v>
      </c>
      <c r="L836" s="109">
        <v>150396497.61000001</v>
      </c>
      <c r="M836" s="110">
        <v>171970249</v>
      </c>
      <c r="N836" s="110" t="s">
        <v>565</v>
      </c>
      <c r="O836" s="124" t="s">
        <v>7</v>
      </c>
    </row>
    <row r="837" spans="2:15" ht="15" customHeight="1">
      <c r="B837" s="125" t="s">
        <v>181</v>
      </c>
      <c r="C837" t="s">
        <v>99</v>
      </c>
      <c r="E837" t="s">
        <v>182</v>
      </c>
      <c r="F837" t="s">
        <v>183</v>
      </c>
      <c r="G837" t="s">
        <v>639</v>
      </c>
      <c r="H837" t="s">
        <v>374</v>
      </c>
      <c r="I837" t="s">
        <v>178</v>
      </c>
      <c r="J837" s="109">
        <v>166975340</v>
      </c>
      <c r="K837" s="109">
        <v>150838603</v>
      </c>
      <c r="L837" s="109">
        <v>153787151.02000001</v>
      </c>
      <c r="M837" s="110">
        <v>166975340</v>
      </c>
      <c r="N837" s="110" t="s">
        <v>601</v>
      </c>
      <c r="O837" s="124" t="s">
        <v>7</v>
      </c>
    </row>
    <row r="838" spans="2:15" ht="15" customHeight="1">
      <c r="B838" s="125" t="s">
        <v>181</v>
      </c>
      <c r="C838" t="s">
        <v>100</v>
      </c>
      <c r="E838" t="s">
        <v>182</v>
      </c>
      <c r="F838" t="s">
        <v>183</v>
      </c>
      <c r="G838" t="s">
        <v>507</v>
      </c>
      <c r="H838" t="s">
        <v>375</v>
      </c>
      <c r="I838" t="s">
        <v>178</v>
      </c>
      <c r="J838" s="109">
        <v>16212383</v>
      </c>
      <c r="K838" s="109">
        <v>13049427</v>
      </c>
      <c r="L838" s="109">
        <v>13808141.310000001</v>
      </c>
      <c r="M838" s="110">
        <v>16212383</v>
      </c>
      <c r="N838" s="110" t="s">
        <v>401</v>
      </c>
      <c r="O838" s="124" t="s">
        <v>7</v>
      </c>
    </row>
    <row r="839" spans="2:15" ht="15" customHeight="1">
      <c r="B839" s="125" t="s">
        <v>181</v>
      </c>
      <c r="C839" t="s">
        <v>100</v>
      </c>
      <c r="E839" t="s">
        <v>182</v>
      </c>
      <c r="F839" t="s">
        <v>183</v>
      </c>
      <c r="G839" t="s">
        <v>507</v>
      </c>
      <c r="H839" t="s">
        <v>367</v>
      </c>
      <c r="I839" t="s">
        <v>178</v>
      </c>
      <c r="J839" s="109">
        <v>24897968</v>
      </c>
      <c r="K839" s="109">
        <v>20840682</v>
      </c>
      <c r="L839" s="109">
        <v>22081962.199999999</v>
      </c>
      <c r="M839" s="110">
        <v>24897968</v>
      </c>
      <c r="N839" s="110" t="s">
        <v>401</v>
      </c>
      <c r="O839" s="124" t="s">
        <v>7</v>
      </c>
    </row>
    <row r="840" spans="2:15" ht="15" customHeight="1">
      <c r="B840" s="125" t="s">
        <v>181</v>
      </c>
      <c r="C840" t="s">
        <v>100</v>
      </c>
      <c r="E840" t="s">
        <v>182</v>
      </c>
      <c r="F840" t="s">
        <v>183</v>
      </c>
      <c r="G840" t="s">
        <v>507</v>
      </c>
      <c r="H840" t="s">
        <v>367</v>
      </c>
      <c r="I840" t="s">
        <v>178</v>
      </c>
      <c r="J840" s="109">
        <v>24897968</v>
      </c>
      <c r="K840" s="109">
        <v>20840682</v>
      </c>
      <c r="L840" s="109">
        <v>22081962.199999999</v>
      </c>
      <c r="M840" s="110">
        <v>24897968</v>
      </c>
      <c r="N840" s="110" t="s">
        <v>401</v>
      </c>
      <c r="O840" s="124" t="s">
        <v>7</v>
      </c>
    </row>
    <row r="841" spans="2:15" ht="15" customHeight="1">
      <c r="B841" s="125" t="s">
        <v>181</v>
      </c>
      <c r="C841" t="s">
        <v>100</v>
      </c>
      <c r="E841" t="s">
        <v>182</v>
      </c>
      <c r="F841" t="s">
        <v>183</v>
      </c>
      <c r="G841" t="s">
        <v>507</v>
      </c>
      <c r="H841" t="s">
        <v>367</v>
      </c>
      <c r="I841" t="s">
        <v>178</v>
      </c>
      <c r="J841" s="109">
        <v>26029695</v>
      </c>
      <c r="K841" s="109">
        <v>21787983</v>
      </c>
      <c r="L841" s="109">
        <v>23085689.93</v>
      </c>
      <c r="M841" s="110">
        <v>26029695</v>
      </c>
      <c r="N841" s="110" t="s">
        <v>401</v>
      </c>
      <c r="O841" s="124" t="s">
        <v>7</v>
      </c>
    </row>
    <row r="842" spans="2:15" ht="15" customHeight="1">
      <c r="B842" s="125" t="s">
        <v>181</v>
      </c>
      <c r="C842" t="s">
        <v>100</v>
      </c>
      <c r="E842" t="s">
        <v>182</v>
      </c>
      <c r="F842" t="s">
        <v>183</v>
      </c>
      <c r="G842" t="s">
        <v>406</v>
      </c>
      <c r="H842" t="s">
        <v>302</v>
      </c>
      <c r="I842" t="s">
        <v>178</v>
      </c>
      <c r="J842" s="109">
        <v>120731506</v>
      </c>
      <c r="K842" s="109">
        <v>95211592</v>
      </c>
      <c r="L842" s="109">
        <v>99313067.239999995</v>
      </c>
      <c r="M842" s="110">
        <v>120731506</v>
      </c>
      <c r="N842" s="110" t="s">
        <v>551</v>
      </c>
      <c r="O842" s="124" t="s">
        <v>7</v>
      </c>
    </row>
    <row r="843" spans="2:15" ht="15" customHeight="1">
      <c r="B843" s="125" t="s">
        <v>181</v>
      </c>
      <c r="C843" t="s">
        <v>100</v>
      </c>
      <c r="E843" t="s">
        <v>182</v>
      </c>
      <c r="F843" t="s">
        <v>183</v>
      </c>
      <c r="G843" t="s">
        <v>407</v>
      </c>
      <c r="H843" t="s">
        <v>367</v>
      </c>
      <c r="I843" t="s">
        <v>178</v>
      </c>
      <c r="J843" s="109">
        <v>14456005</v>
      </c>
      <c r="K843" s="109">
        <v>12333238</v>
      </c>
      <c r="L843" s="109">
        <v>13048448.77</v>
      </c>
      <c r="M843" s="110">
        <v>14456005</v>
      </c>
      <c r="N843" s="110" t="s">
        <v>401</v>
      </c>
      <c r="O843" s="124" t="s">
        <v>7</v>
      </c>
    </row>
    <row r="844" spans="2:15" ht="15" customHeight="1">
      <c r="B844" s="125" t="s">
        <v>231</v>
      </c>
      <c r="C844" t="s">
        <v>100</v>
      </c>
      <c r="E844" t="s">
        <v>182</v>
      </c>
      <c r="F844" t="s">
        <v>183</v>
      </c>
      <c r="G844" t="s">
        <v>666</v>
      </c>
      <c r="H844" t="s">
        <v>303</v>
      </c>
      <c r="I844" t="s">
        <v>178</v>
      </c>
      <c r="J844" s="109">
        <v>776739728</v>
      </c>
      <c r="K844" s="109">
        <v>499999999</v>
      </c>
      <c r="L844" s="109">
        <v>506176228.43000001</v>
      </c>
      <c r="M844" s="110">
        <v>776739728</v>
      </c>
      <c r="N844" s="110" t="s">
        <v>565</v>
      </c>
      <c r="O844" s="124" t="s">
        <v>7</v>
      </c>
    </row>
    <row r="845" spans="2:15" ht="15" customHeight="1">
      <c r="B845" s="125" t="s">
        <v>231</v>
      </c>
      <c r="C845" t="s">
        <v>100</v>
      </c>
      <c r="E845" t="s">
        <v>182</v>
      </c>
      <c r="F845" t="s">
        <v>183</v>
      </c>
      <c r="G845" t="s">
        <v>666</v>
      </c>
      <c r="H845" t="s">
        <v>303</v>
      </c>
      <c r="I845" t="s">
        <v>178</v>
      </c>
      <c r="J845" s="109">
        <v>776739728</v>
      </c>
      <c r="K845" s="109">
        <v>499999999</v>
      </c>
      <c r="L845" s="109">
        <v>506176228.43000001</v>
      </c>
      <c r="M845" s="110">
        <v>776739728</v>
      </c>
      <c r="N845" s="110" t="s">
        <v>565</v>
      </c>
      <c r="O845" s="124" t="s">
        <v>7</v>
      </c>
    </row>
    <row r="846" spans="2:15" ht="15" customHeight="1">
      <c r="B846" s="125" t="s">
        <v>231</v>
      </c>
      <c r="C846" t="s">
        <v>100</v>
      </c>
      <c r="E846" t="s">
        <v>182</v>
      </c>
      <c r="F846" t="s">
        <v>183</v>
      </c>
      <c r="G846" t="s">
        <v>666</v>
      </c>
      <c r="H846" t="s">
        <v>303</v>
      </c>
      <c r="I846" t="s">
        <v>178</v>
      </c>
      <c r="J846" s="109">
        <v>776739728</v>
      </c>
      <c r="K846" s="109">
        <v>499999999</v>
      </c>
      <c r="L846" s="109">
        <v>506176228.43000001</v>
      </c>
      <c r="M846" s="110">
        <v>776739728</v>
      </c>
      <c r="N846" s="110" t="s">
        <v>565</v>
      </c>
      <c r="O846" s="124" t="s">
        <v>7</v>
      </c>
    </row>
    <row r="847" spans="2:15" ht="15" customHeight="1">
      <c r="B847" s="125" t="s">
        <v>231</v>
      </c>
      <c r="C847" t="s">
        <v>100</v>
      </c>
      <c r="E847" t="s">
        <v>182</v>
      </c>
      <c r="F847" t="s">
        <v>183</v>
      </c>
      <c r="G847" t="s">
        <v>666</v>
      </c>
      <c r="H847" t="s">
        <v>303</v>
      </c>
      <c r="I847" t="s">
        <v>178</v>
      </c>
      <c r="J847" s="109">
        <v>776739728</v>
      </c>
      <c r="K847" s="109">
        <v>499999999</v>
      </c>
      <c r="L847" s="109">
        <v>506176228.43000001</v>
      </c>
      <c r="M847" s="110">
        <v>776739728</v>
      </c>
      <c r="N847" s="110" t="s">
        <v>565</v>
      </c>
      <c r="O847" s="124" t="s">
        <v>7</v>
      </c>
    </row>
    <row r="848" spans="2:15" ht="15" customHeight="1">
      <c r="B848" s="125" t="s">
        <v>181</v>
      </c>
      <c r="C848" t="s">
        <v>100</v>
      </c>
      <c r="E848" t="s">
        <v>182</v>
      </c>
      <c r="F848" t="s">
        <v>183</v>
      </c>
      <c r="G848" t="s">
        <v>546</v>
      </c>
      <c r="H848" t="s">
        <v>667</v>
      </c>
      <c r="I848" t="s">
        <v>178</v>
      </c>
      <c r="J848" s="109">
        <v>1184984246</v>
      </c>
      <c r="K848" s="109">
        <v>988614315</v>
      </c>
      <c r="L848" s="109">
        <v>989991758.98000002</v>
      </c>
      <c r="M848" s="110">
        <v>1184984246</v>
      </c>
      <c r="N848" s="110" t="s">
        <v>566</v>
      </c>
      <c r="O848" s="124" t="s">
        <v>7</v>
      </c>
    </row>
    <row r="849" spans="2:15" ht="15" customHeight="1">
      <c r="B849" s="125" t="s">
        <v>175</v>
      </c>
      <c r="C849" t="s">
        <v>376</v>
      </c>
      <c r="E849" t="s">
        <v>182</v>
      </c>
      <c r="F849" t="s">
        <v>183</v>
      </c>
      <c r="G849" t="s">
        <v>508</v>
      </c>
      <c r="H849" t="s">
        <v>305</v>
      </c>
      <c r="I849" t="s">
        <v>178</v>
      </c>
      <c r="J849" s="109">
        <v>5501917805</v>
      </c>
      <c r="K849" s="109">
        <v>3021363490</v>
      </c>
      <c r="L849" s="109">
        <v>3000003633.3800001</v>
      </c>
      <c r="M849" s="110">
        <v>5501917805</v>
      </c>
      <c r="N849" s="110" t="s">
        <v>537</v>
      </c>
      <c r="O849" s="124" t="s">
        <v>7</v>
      </c>
    </row>
    <row r="850" spans="2:15" ht="15" customHeight="1">
      <c r="B850" s="125" t="s">
        <v>175</v>
      </c>
      <c r="C850" t="s">
        <v>376</v>
      </c>
      <c r="E850" t="s">
        <v>182</v>
      </c>
      <c r="F850" t="s">
        <v>183</v>
      </c>
      <c r="G850" t="s">
        <v>509</v>
      </c>
      <c r="H850" t="s">
        <v>304</v>
      </c>
      <c r="I850" t="s">
        <v>178</v>
      </c>
      <c r="J850" s="109">
        <v>17070547960</v>
      </c>
      <c r="K850" s="109">
        <v>10034931508</v>
      </c>
      <c r="L850" s="109">
        <v>10000041896.08</v>
      </c>
      <c r="M850" s="110">
        <v>17070547960</v>
      </c>
      <c r="N850" s="110" t="s">
        <v>668</v>
      </c>
      <c r="O850" s="124" t="s">
        <v>7</v>
      </c>
    </row>
    <row r="851" spans="2:15" ht="15" customHeight="1">
      <c r="B851" s="125" t="s">
        <v>175</v>
      </c>
      <c r="C851" t="s">
        <v>376</v>
      </c>
      <c r="E851" t="s">
        <v>182</v>
      </c>
      <c r="F851" t="s">
        <v>183</v>
      </c>
      <c r="G851" t="s">
        <v>409</v>
      </c>
      <c r="H851" t="s">
        <v>304</v>
      </c>
      <c r="I851" t="s">
        <v>178</v>
      </c>
      <c r="J851" s="109">
        <v>361107259</v>
      </c>
      <c r="K851" s="109">
        <v>223137179</v>
      </c>
      <c r="L851" s="109">
        <v>223000121.43000001</v>
      </c>
      <c r="M851" s="110">
        <v>361107259</v>
      </c>
      <c r="N851" s="110" t="s">
        <v>668</v>
      </c>
      <c r="O851" s="124" t="s">
        <v>7</v>
      </c>
    </row>
    <row r="852" spans="2:15" ht="15" customHeight="1">
      <c r="B852" s="125" t="s">
        <v>175</v>
      </c>
      <c r="C852" t="s">
        <v>376</v>
      </c>
      <c r="E852" t="s">
        <v>182</v>
      </c>
      <c r="F852" t="s">
        <v>183</v>
      </c>
      <c r="G852" t="s">
        <v>409</v>
      </c>
      <c r="H852" t="s">
        <v>304</v>
      </c>
      <c r="I852" t="s">
        <v>178</v>
      </c>
      <c r="J852" s="109">
        <v>181363294</v>
      </c>
      <c r="K852" s="109">
        <v>112068900</v>
      </c>
      <c r="L852" s="109">
        <v>112000064.92</v>
      </c>
      <c r="M852" s="110">
        <v>181363294</v>
      </c>
      <c r="N852" s="110" t="s">
        <v>668</v>
      </c>
      <c r="O852" s="124" t="s">
        <v>7</v>
      </c>
    </row>
    <row r="853" spans="2:15" ht="15" customHeight="1">
      <c r="B853" s="125" t="s">
        <v>175</v>
      </c>
      <c r="C853" t="s">
        <v>376</v>
      </c>
      <c r="E853" t="s">
        <v>182</v>
      </c>
      <c r="F853" t="s">
        <v>183</v>
      </c>
      <c r="G853" t="s">
        <v>409</v>
      </c>
      <c r="H853" t="s">
        <v>304</v>
      </c>
      <c r="I853" t="s">
        <v>178</v>
      </c>
      <c r="J853" s="109">
        <v>268806293</v>
      </c>
      <c r="K853" s="109">
        <v>166102118</v>
      </c>
      <c r="L853" s="109">
        <v>166000086.21000001</v>
      </c>
      <c r="M853" s="110">
        <v>268806293</v>
      </c>
      <c r="N853" s="110" t="s">
        <v>668</v>
      </c>
      <c r="O853" s="124" t="s">
        <v>7</v>
      </c>
    </row>
    <row r="854" spans="2:15" ht="15" customHeight="1">
      <c r="B854" s="125" t="s">
        <v>175</v>
      </c>
      <c r="C854" t="s">
        <v>376</v>
      </c>
      <c r="E854" t="s">
        <v>182</v>
      </c>
      <c r="F854" t="s">
        <v>183</v>
      </c>
      <c r="G854" t="s">
        <v>511</v>
      </c>
      <c r="H854" t="s">
        <v>305</v>
      </c>
      <c r="I854" t="s">
        <v>178</v>
      </c>
      <c r="J854" s="109">
        <v>6301369869</v>
      </c>
      <c r="K854" s="109">
        <v>4022383561</v>
      </c>
      <c r="L854" s="109">
        <v>4013358644.7399998</v>
      </c>
      <c r="M854" s="110">
        <v>6301369869</v>
      </c>
      <c r="N854" s="110" t="s">
        <v>655</v>
      </c>
      <c r="O854" s="124" t="s">
        <v>7</v>
      </c>
    </row>
    <row r="855" spans="2:15" ht="15" customHeight="1">
      <c r="B855" s="125" t="s">
        <v>175</v>
      </c>
      <c r="C855" t="s">
        <v>376</v>
      </c>
      <c r="E855" t="s">
        <v>182</v>
      </c>
      <c r="F855" t="s">
        <v>183</v>
      </c>
      <c r="G855" t="s">
        <v>669</v>
      </c>
      <c r="H855" t="s">
        <v>304</v>
      </c>
      <c r="I855" t="s">
        <v>178</v>
      </c>
      <c r="J855" s="109">
        <v>160815420</v>
      </c>
      <c r="K855" s="109">
        <v>105539386</v>
      </c>
      <c r="L855" s="109">
        <v>105000244.45999999</v>
      </c>
      <c r="M855" s="110">
        <v>160815420</v>
      </c>
      <c r="N855" s="110" t="s">
        <v>668</v>
      </c>
      <c r="O855" s="124" t="s">
        <v>7</v>
      </c>
    </row>
    <row r="856" spans="2:15" ht="15" customHeight="1">
      <c r="B856" s="125" t="s">
        <v>181</v>
      </c>
      <c r="C856" t="s">
        <v>102</v>
      </c>
      <c r="E856" t="s">
        <v>182</v>
      </c>
      <c r="F856" t="s">
        <v>183</v>
      </c>
      <c r="G856" t="s">
        <v>512</v>
      </c>
      <c r="H856" t="s">
        <v>371</v>
      </c>
      <c r="I856" t="s">
        <v>178</v>
      </c>
      <c r="J856" s="109">
        <v>174443438</v>
      </c>
      <c r="K856" s="109">
        <v>134600002</v>
      </c>
      <c r="L856" s="109">
        <v>143360202.66</v>
      </c>
      <c r="M856" s="110">
        <v>174443438</v>
      </c>
      <c r="N856" s="110" t="s">
        <v>566</v>
      </c>
      <c r="O856" s="124" t="s">
        <v>7</v>
      </c>
    </row>
    <row r="857" spans="2:15" ht="15" customHeight="1">
      <c r="B857" s="125" t="s">
        <v>181</v>
      </c>
      <c r="C857" t="s">
        <v>102</v>
      </c>
      <c r="E857" t="s">
        <v>182</v>
      </c>
      <c r="F857" t="s">
        <v>183</v>
      </c>
      <c r="G857" t="s">
        <v>512</v>
      </c>
      <c r="H857" t="s">
        <v>371</v>
      </c>
      <c r="I857" t="s">
        <v>178</v>
      </c>
      <c r="J857" s="109">
        <v>182982618</v>
      </c>
      <c r="K857" s="109">
        <v>141200000</v>
      </c>
      <c r="L857" s="109">
        <v>150378017.11000001</v>
      </c>
      <c r="M857" s="110">
        <v>182982618</v>
      </c>
      <c r="N857" s="110" t="s">
        <v>566</v>
      </c>
      <c r="O857" s="124" t="s">
        <v>7</v>
      </c>
    </row>
    <row r="858" spans="2:15" ht="15" customHeight="1">
      <c r="B858" s="125" t="s">
        <v>181</v>
      </c>
      <c r="C858" t="s">
        <v>102</v>
      </c>
      <c r="E858" t="s">
        <v>182</v>
      </c>
      <c r="F858" t="s">
        <v>183</v>
      </c>
      <c r="G858" t="s">
        <v>513</v>
      </c>
      <c r="H858" t="s">
        <v>377</v>
      </c>
      <c r="I858" t="s">
        <v>178</v>
      </c>
      <c r="J858" s="109">
        <v>192257320</v>
      </c>
      <c r="K858" s="109">
        <v>141839820</v>
      </c>
      <c r="L858" s="109">
        <v>148959515.05000001</v>
      </c>
      <c r="M858" s="110">
        <v>192257320</v>
      </c>
      <c r="N858" s="110" t="s">
        <v>653</v>
      </c>
      <c r="O858" s="124" t="s">
        <v>7</v>
      </c>
    </row>
    <row r="859" spans="2:15" ht="15" customHeight="1">
      <c r="B859" s="125" t="s">
        <v>181</v>
      </c>
      <c r="C859" t="s">
        <v>102</v>
      </c>
      <c r="E859" t="s">
        <v>182</v>
      </c>
      <c r="F859" t="s">
        <v>183</v>
      </c>
      <c r="G859" t="s">
        <v>460</v>
      </c>
      <c r="H859" t="s">
        <v>378</v>
      </c>
      <c r="I859" t="s">
        <v>178</v>
      </c>
      <c r="J859" s="109">
        <v>241256438</v>
      </c>
      <c r="K859" s="109">
        <v>208055161</v>
      </c>
      <c r="L859" s="109">
        <v>239686622.71000001</v>
      </c>
      <c r="M859" s="110">
        <v>241256438</v>
      </c>
      <c r="N859" s="110" t="s">
        <v>537</v>
      </c>
      <c r="O859" s="124" t="s">
        <v>7</v>
      </c>
    </row>
    <row r="860" spans="2:15" ht="15" customHeight="1">
      <c r="B860" s="125" t="s">
        <v>181</v>
      </c>
      <c r="C860" t="s">
        <v>102</v>
      </c>
      <c r="E860" t="s">
        <v>182</v>
      </c>
      <c r="F860" t="s">
        <v>183</v>
      </c>
      <c r="G860" t="s">
        <v>516</v>
      </c>
      <c r="H860" t="s">
        <v>379</v>
      </c>
      <c r="I860" t="s">
        <v>178</v>
      </c>
      <c r="J860" s="109">
        <v>175944352</v>
      </c>
      <c r="K860" s="109">
        <v>149902896</v>
      </c>
      <c r="L860" s="109">
        <v>150975229.47</v>
      </c>
      <c r="M860" s="110">
        <v>175944352</v>
      </c>
      <c r="N860" s="110" t="s">
        <v>670</v>
      </c>
      <c r="O860" s="124" t="s">
        <v>7</v>
      </c>
    </row>
    <row r="861" spans="2:15" ht="15" customHeight="1">
      <c r="B861" s="125" t="s">
        <v>181</v>
      </c>
      <c r="C861" t="s">
        <v>102</v>
      </c>
      <c r="E861" t="s">
        <v>182</v>
      </c>
      <c r="F861" t="s">
        <v>183</v>
      </c>
      <c r="G861" t="s">
        <v>516</v>
      </c>
      <c r="H861" t="s">
        <v>379</v>
      </c>
      <c r="I861" t="s">
        <v>178</v>
      </c>
      <c r="J861" s="109">
        <v>175944352</v>
      </c>
      <c r="K861" s="109">
        <v>149902896</v>
      </c>
      <c r="L861" s="109">
        <v>150975229.47</v>
      </c>
      <c r="M861" s="110">
        <v>175944352</v>
      </c>
      <c r="N861" s="110" t="s">
        <v>670</v>
      </c>
      <c r="O861" s="124" t="s">
        <v>7</v>
      </c>
    </row>
    <row r="862" spans="2:15" ht="15" customHeight="1">
      <c r="B862" s="125" t="s">
        <v>181</v>
      </c>
      <c r="C862" t="s">
        <v>102</v>
      </c>
      <c r="E862" t="s">
        <v>182</v>
      </c>
      <c r="F862" t="s">
        <v>183</v>
      </c>
      <c r="G862" t="s">
        <v>516</v>
      </c>
      <c r="H862" t="s">
        <v>379</v>
      </c>
      <c r="I862" t="s">
        <v>178</v>
      </c>
      <c r="J862" s="109">
        <v>175944352</v>
      </c>
      <c r="K862" s="109">
        <v>149902896</v>
      </c>
      <c r="L862" s="109">
        <v>150975229.47</v>
      </c>
      <c r="M862" s="110">
        <v>175944352</v>
      </c>
      <c r="N862" s="110" t="s">
        <v>670</v>
      </c>
      <c r="O862" s="124" t="s">
        <v>7</v>
      </c>
    </row>
    <row r="863" spans="2:15" ht="15" customHeight="1">
      <c r="B863" s="125" t="s">
        <v>181</v>
      </c>
      <c r="C863" t="s">
        <v>102</v>
      </c>
      <c r="E863" t="s">
        <v>182</v>
      </c>
      <c r="F863" t="s">
        <v>183</v>
      </c>
      <c r="G863" t="s">
        <v>516</v>
      </c>
      <c r="H863" t="s">
        <v>379</v>
      </c>
      <c r="I863" t="s">
        <v>178</v>
      </c>
      <c r="J863" s="109">
        <v>175944352</v>
      </c>
      <c r="K863" s="109">
        <v>149902896</v>
      </c>
      <c r="L863" s="109">
        <v>150975229.47</v>
      </c>
      <c r="M863" s="110">
        <v>175944352</v>
      </c>
      <c r="N863" s="110" t="s">
        <v>670</v>
      </c>
      <c r="O863" s="124" t="s">
        <v>7</v>
      </c>
    </row>
    <row r="864" spans="2:15" ht="15" customHeight="1">
      <c r="B864" s="125" t="s">
        <v>181</v>
      </c>
      <c r="C864" t="s">
        <v>102</v>
      </c>
      <c r="E864" t="s">
        <v>182</v>
      </c>
      <c r="F864" t="s">
        <v>183</v>
      </c>
      <c r="G864" t="s">
        <v>516</v>
      </c>
      <c r="H864" t="s">
        <v>379</v>
      </c>
      <c r="I864" t="s">
        <v>178</v>
      </c>
      <c r="J864" s="109">
        <v>175944352</v>
      </c>
      <c r="K864" s="109">
        <v>149902896</v>
      </c>
      <c r="L864" s="109">
        <v>150975229.47</v>
      </c>
      <c r="M864" s="110">
        <v>175944352</v>
      </c>
      <c r="N864" s="110" t="s">
        <v>670</v>
      </c>
      <c r="O864" s="124" t="s">
        <v>7</v>
      </c>
    </row>
    <row r="865" spans="2:15" ht="15" customHeight="1">
      <c r="B865" s="125" t="s">
        <v>181</v>
      </c>
      <c r="C865" t="s">
        <v>102</v>
      </c>
      <c r="E865" t="s">
        <v>182</v>
      </c>
      <c r="F865" t="s">
        <v>183</v>
      </c>
      <c r="G865" t="s">
        <v>516</v>
      </c>
      <c r="H865" t="s">
        <v>379</v>
      </c>
      <c r="I865" t="s">
        <v>178</v>
      </c>
      <c r="J865" s="109">
        <v>175944352</v>
      </c>
      <c r="K865" s="109">
        <v>149902896</v>
      </c>
      <c r="L865" s="109">
        <v>150975229.47</v>
      </c>
      <c r="M865" s="110">
        <v>175944352</v>
      </c>
      <c r="N865" s="110" t="s">
        <v>670</v>
      </c>
      <c r="O865" s="124" t="s">
        <v>7</v>
      </c>
    </row>
    <row r="866" spans="2:15" ht="15" customHeight="1">
      <c r="B866" s="125" t="s">
        <v>181</v>
      </c>
      <c r="C866" t="s">
        <v>102</v>
      </c>
      <c r="E866" t="s">
        <v>182</v>
      </c>
      <c r="F866" t="s">
        <v>183</v>
      </c>
      <c r="G866" t="s">
        <v>516</v>
      </c>
      <c r="H866" t="s">
        <v>379</v>
      </c>
      <c r="I866" t="s">
        <v>178</v>
      </c>
      <c r="J866" s="109">
        <v>175944352</v>
      </c>
      <c r="K866" s="109">
        <v>149902896</v>
      </c>
      <c r="L866" s="109">
        <v>150975229.47</v>
      </c>
      <c r="M866" s="110">
        <v>175944352</v>
      </c>
      <c r="N866" s="110" t="s">
        <v>670</v>
      </c>
      <c r="O866" s="124" t="s">
        <v>7</v>
      </c>
    </row>
    <row r="867" spans="2:15" ht="15" customHeight="1">
      <c r="B867" s="125" t="s">
        <v>181</v>
      </c>
      <c r="C867" t="s">
        <v>102</v>
      </c>
      <c r="E867" t="s">
        <v>182</v>
      </c>
      <c r="F867" t="s">
        <v>183</v>
      </c>
      <c r="G867" t="s">
        <v>516</v>
      </c>
      <c r="H867" t="s">
        <v>379</v>
      </c>
      <c r="I867" t="s">
        <v>178</v>
      </c>
      <c r="J867" s="109">
        <v>175944352</v>
      </c>
      <c r="K867" s="109">
        <v>149902896</v>
      </c>
      <c r="L867" s="109">
        <v>150975229.47</v>
      </c>
      <c r="M867" s="110">
        <v>175944352</v>
      </c>
      <c r="N867" s="110" t="s">
        <v>670</v>
      </c>
      <c r="O867" s="124" t="s">
        <v>7</v>
      </c>
    </row>
    <row r="868" spans="2:15" ht="15" customHeight="1">
      <c r="B868" s="125" t="s">
        <v>181</v>
      </c>
      <c r="C868" t="s">
        <v>102</v>
      </c>
      <c r="E868" t="s">
        <v>182</v>
      </c>
      <c r="F868" t="s">
        <v>183</v>
      </c>
      <c r="G868" t="s">
        <v>516</v>
      </c>
      <c r="H868" t="s">
        <v>379</v>
      </c>
      <c r="I868" t="s">
        <v>178</v>
      </c>
      <c r="J868" s="109">
        <v>175944352</v>
      </c>
      <c r="K868" s="109">
        <v>149902896</v>
      </c>
      <c r="L868" s="109">
        <v>150975229.47</v>
      </c>
      <c r="M868" s="110">
        <v>175944352</v>
      </c>
      <c r="N868" s="110" t="s">
        <v>670</v>
      </c>
      <c r="O868" s="124" t="s">
        <v>7</v>
      </c>
    </row>
    <row r="869" spans="2:15" ht="15" customHeight="1">
      <c r="B869" s="125" t="s">
        <v>181</v>
      </c>
      <c r="C869" t="s">
        <v>102</v>
      </c>
      <c r="E869" t="s">
        <v>182</v>
      </c>
      <c r="F869" t="s">
        <v>183</v>
      </c>
      <c r="G869" t="s">
        <v>516</v>
      </c>
      <c r="H869" t="s">
        <v>379</v>
      </c>
      <c r="I869" t="s">
        <v>178</v>
      </c>
      <c r="J869" s="109">
        <v>175944352</v>
      </c>
      <c r="K869" s="109">
        <v>149902896</v>
      </c>
      <c r="L869" s="109">
        <v>150975229.47</v>
      </c>
      <c r="M869" s="110">
        <v>175944352</v>
      </c>
      <c r="N869" s="110" t="s">
        <v>670</v>
      </c>
      <c r="O869" s="124" t="s">
        <v>7</v>
      </c>
    </row>
    <row r="870" spans="2:15" ht="15" customHeight="1">
      <c r="B870" s="125" t="s">
        <v>181</v>
      </c>
      <c r="C870" t="s">
        <v>102</v>
      </c>
      <c r="E870" t="s">
        <v>182</v>
      </c>
      <c r="F870" t="s">
        <v>183</v>
      </c>
      <c r="G870" t="s">
        <v>516</v>
      </c>
      <c r="H870" t="s">
        <v>379</v>
      </c>
      <c r="I870" t="s">
        <v>178</v>
      </c>
      <c r="J870" s="109">
        <v>175944352</v>
      </c>
      <c r="K870" s="109">
        <v>149902896</v>
      </c>
      <c r="L870" s="109">
        <v>150975229.47</v>
      </c>
      <c r="M870" s="110">
        <v>175944352</v>
      </c>
      <c r="N870" s="110" t="s">
        <v>670</v>
      </c>
      <c r="O870" s="124" t="s">
        <v>7</v>
      </c>
    </row>
    <row r="871" spans="2:15" ht="15" customHeight="1">
      <c r="B871" s="125" t="s">
        <v>181</v>
      </c>
      <c r="C871" t="s">
        <v>102</v>
      </c>
      <c r="E871" t="s">
        <v>182</v>
      </c>
      <c r="F871" t="s">
        <v>183</v>
      </c>
      <c r="G871" t="s">
        <v>516</v>
      </c>
      <c r="H871" t="s">
        <v>379</v>
      </c>
      <c r="I871" t="s">
        <v>178</v>
      </c>
      <c r="J871" s="109">
        <v>175944352</v>
      </c>
      <c r="K871" s="109">
        <v>149902896</v>
      </c>
      <c r="L871" s="109">
        <v>150975229.47</v>
      </c>
      <c r="M871" s="110">
        <v>175944352</v>
      </c>
      <c r="N871" s="110" t="s">
        <v>670</v>
      </c>
      <c r="O871" s="124" t="s">
        <v>7</v>
      </c>
    </row>
    <row r="872" spans="2:15" ht="15" customHeight="1">
      <c r="B872" s="125" t="s">
        <v>181</v>
      </c>
      <c r="C872" t="s">
        <v>102</v>
      </c>
      <c r="E872" t="s">
        <v>182</v>
      </c>
      <c r="F872" t="s">
        <v>183</v>
      </c>
      <c r="G872" t="s">
        <v>516</v>
      </c>
      <c r="H872" t="s">
        <v>379</v>
      </c>
      <c r="I872" t="s">
        <v>178</v>
      </c>
      <c r="J872" s="109">
        <v>175944352</v>
      </c>
      <c r="K872" s="109">
        <v>149902896</v>
      </c>
      <c r="L872" s="109">
        <v>150975229.47</v>
      </c>
      <c r="M872" s="110">
        <v>175944352</v>
      </c>
      <c r="N872" s="110" t="s">
        <v>670</v>
      </c>
      <c r="O872" s="124" t="s">
        <v>7</v>
      </c>
    </row>
    <row r="873" spans="2:15" ht="15" customHeight="1">
      <c r="B873" s="125" t="s">
        <v>181</v>
      </c>
      <c r="C873" t="s">
        <v>102</v>
      </c>
      <c r="E873" t="s">
        <v>182</v>
      </c>
      <c r="F873" t="s">
        <v>183</v>
      </c>
      <c r="G873" t="s">
        <v>516</v>
      </c>
      <c r="H873" t="s">
        <v>379</v>
      </c>
      <c r="I873" t="s">
        <v>178</v>
      </c>
      <c r="J873" s="109">
        <v>175944352</v>
      </c>
      <c r="K873" s="109">
        <v>149902896</v>
      </c>
      <c r="L873" s="109">
        <v>150975229.47</v>
      </c>
      <c r="M873" s="110">
        <v>175944352</v>
      </c>
      <c r="N873" s="110" t="s">
        <v>670</v>
      </c>
      <c r="O873" s="124" t="s">
        <v>7</v>
      </c>
    </row>
    <row r="874" spans="2:15" ht="15" customHeight="1">
      <c r="B874" s="125" t="s">
        <v>181</v>
      </c>
      <c r="C874" t="s">
        <v>102</v>
      </c>
      <c r="E874" t="s">
        <v>182</v>
      </c>
      <c r="F874" t="s">
        <v>183</v>
      </c>
      <c r="G874" t="s">
        <v>516</v>
      </c>
      <c r="H874" t="s">
        <v>379</v>
      </c>
      <c r="I874" t="s">
        <v>178</v>
      </c>
      <c r="J874" s="109">
        <v>175944352</v>
      </c>
      <c r="K874" s="109">
        <v>149902896</v>
      </c>
      <c r="L874" s="109">
        <v>150975229.47</v>
      </c>
      <c r="M874" s="110">
        <v>175944352</v>
      </c>
      <c r="N874" s="110" t="s">
        <v>670</v>
      </c>
      <c r="O874" s="124" t="s">
        <v>7</v>
      </c>
    </row>
    <row r="875" spans="2:15" ht="15" customHeight="1">
      <c r="B875" s="125" t="s">
        <v>181</v>
      </c>
      <c r="C875" t="s">
        <v>102</v>
      </c>
      <c r="E875" t="s">
        <v>182</v>
      </c>
      <c r="F875" t="s">
        <v>183</v>
      </c>
      <c r="G875" t="s">
        <v>516</v>
      </c>
      <c r="H875" t="s">
        <v>379</v>
      </c>
      <c r="I875" t="s">
        <v>178</v>
      </c>
      <c r="J875" s="109">
        <v>175944352</v>
      </c>
      <c r="K875" s="109">
        <v>149902896</v>
      </c>
      <c r="L875" s="109">
        <v>150975229.47</v>
      </c>
      <c r="M875" s="110">
        <v>175944352</v>
      </c>
      <c r="N875" s="110" t="s">
        <v>670</v>
      </c>
      <c r="O875" s="124" t="s">
        <v>7</v>
      </c>
    </row>
    <row r="876" spans="2:15" ht="15" customHeight="1">
      <c r="B876" s="125" t="s">
        <v>181</v>
      </c>
      <c r="C876" t="s">
        <v>102</v>
      </c>
      <c r="E876" t="s">
        <v>182</v>
      </c>
      <c r="F876" t="s">
        <v>183</v>
      </c>
      <c r="G876" t="s">
        <v>516</v>
      </c>
      <c r="H876" t="s">
        <v>379</v>
      </c>
      <c r="I876" t="s">
        <v>178</v>
      </c>
      <c r="J876" s="109">
        <v>175944352</v>
      </c>
      <c r="K876" s="109">
        <v>149902896</v>
      </c>
      <c r="L876" s="109">
        <v>150975229.47</v>
      </c>
      <c r="M876" s="110">
        <v>175944352</v>
      </c>
      <c r="N876" s="110" t="s">
        <v>670</v>
      </c>
      <c r="O876" s="124" t="s">
        <v>7</v>
      </c>
    </row>
    <row r="877" spans="2:15" ht="15" customHeight="1">
      <c r="B877" s="125" t="s">
        <v>181</v>
      </c>
      <c r="C877" t="s">
        <v>102</v>
      </c>
      <c r="E877" t="s">
        <v>182</v>
      </c>
      <c r="F877" t="s">
        <v>183</v>
      </c>
      <c r="G877" t="s">
        <v>516</v>
      </c>
      <c r="H877" t="s">
        <v>379</v>
      </c>
      <c r="I877" t="s">
        <v>178</v>
      </c>
      <c r="J877" s="109">
        <v>175944352</v>
      </c>
      <c r="K877" s="109">
        <v>149902896</v>
      </c>
      <c r="L877" s="109">
        <v>150975229.47</v>
      </c>
      <c r="M877" s="110">
        <v>175944352</v>
      </c>
      <c r="N877" s="110" t="s">
        <v>670</v>
      </c>
      <c r="O877" s="124" t="s">
        <v>7</v>
      </c>
    </row>
    <row r="878" spans="2:15" ht="15" customHeight="1">
      <c r="B878" s="125" t="s">
        <v>181</v>
      </c>
      <c r="C878" t="s">
        <v>102</v>
      </c>
      <c r="E878" t="s">
        <v>182</v>
      </c>
      <c r="F878" t="s">
        <v>183</v>
      </c>
      <c r="G878" t="s">
        <v>516</v>
      </c>
      <c r="H878" t="s">
        <v>379</v>
      </c>
      <c r="I878" t="s">
        <v>178</v>
      </c>
      <c r="J878" s="109">
        <v>175944352</v>
      </c>
      <c r="K878" s="109">
        <v>149902896</v>
      </c>
      <c r="L878" s="109">
        <v>150975229.47</v>
      </c>
      <c r="M878" s="110">
        <v>175944352</v>
      </c>
      <c r="N878" s="110" t="s">
        <v>670</v>
      </c>
      <c r="O878" s="124" t="s">
        <v>7</v>
      </c>
    </row>
    <row r="879" spans="2:15" ht="15" customHeight="1">
      <c r="B879" s="125" t="s">
        <v>181</v>
      </c>
      <c r="C879" t="s">
        <v>102</v>
      </c>
      <c r="E879" t="s">
        <v>182</v>
      </c>
      <c r="F879" t="s">
        <v>183</v>
      </c>
      <c r="G879" t="s">
        <v>516</v>
      </c>
      <c r="H879" t="s">
        <v>379</v>
      </c>
      <c r="I879" t="s">
        <v>178</v>
      </c>
      <c r="J879" s="109">
        <v>175944352</v>
      </c>
      <c r="K879" s="109">
        <v>149902896</v>
      </c>
      <c r="L879" s="109">
        <v>150975229.47</v>
      </c>
      <c r="M879" s="110">
        <v>175944352</v>
      </c>
      <c r="N879" s="110" t="s">
        <v>670</v>
      </c>
      <c r="O879" s="124" t="s">
        <v>7</v>
      </c>
    </row>
    <row r="880" spans="2:15" ht="15" customHeight="1">
      <c r="B880" s="125" t="s">
        <v>181</v>
      </c>
      <c r="C880" t="s">
        <v>102</v>
      </c>
      <c r="E880" t="s">
        <v>182</v>
      </c>
      <c r="F880" t="s">
        <v>183</v>
      </c>
      <c r="G880" t="s">
        <v>517</v>
      </c>
      <c r="H880" t="s">
        <v>306</v>
      </c>
      <c r="I880" t="s">
        <v>178</v>
      </c>
      <c r="J880" s="109">
        <v>192750000</v>
      </c>
      <c r="K880" s="109">
        <v>151074686</v>
      </c>
      <c r="L880" s="109">
        <v>150365626.02000001</v>
      </c>
      <c r="M880" s="110">
        <v>192750000</v>
      </c>
      <c r="N880" s="110" t="s">
        <v>601</v>
      </c>
      <c r="O880" s="124" t="s">
        <v>7</v>
      </c>
    </row>
    <row r="881" spans="2:15" ht="15" customHeight="1">
      <c r="B881" s="125" t="s">
        <v>231</v>
      </c>
      <c r="C881" t="s">
        <v>102</v>
      </c>
      <c r="E881" t="s">
        <v>182</v>
      </c>
      <c r="F881" t="s">
        <v>183</v>
      </c>
      <c r="G881" t="s">
        <v>671</v>
      </c>
      <c r="H881" t="s">
        <v>307</v>
      </c>
      <c r="I881" t="s">
        <v>178</v>
      </c>
      <c r="J881" s="109">
        <v>17082753438</v>
      </c>
      <c r="K881" s="109">
        <v>10000000000</v>
      </c>
      <c r="L881" s="109">
        <v>10052316130.870001</v>
      </c>
      <c r="M881" s="110">
        <v>17082753438</v>
      </c>
      <c r="N881" s="110" t="s">
        <v>646</v>
      </c>
      <c r="O881" s="124" t="s">
        <v>7</v>
      </c>
    </row>
    <row r="882" spans="2:15" ht="15" customHeight="1">
      <c r="B882" s="125" t="s">
        <v>231</v>
      </c>
      <c r="C882" t="s">
        <v>102</v>
      </c>
      <c r="E882" t="s">
        <v>182</v>
      </c>
      <c r="F882" t="s">
        <v>183</v>
      </c>
      <c r="G882" t="s">
        <v>671</v>
      </c>
      <c r="H882" t="s">
        <v>307</v>
      </c>
      <c r="I882" t="s">
        <v>178</v>
      </c>
      <c r="J882" s="109">
        <v>17082753438</v>
      </c>
      <c r="K882" s="109">
        <v>10000000000</v>
      </c>
      <c r="L882" s="109">
        <v>10052316130.870001</v>
      </c>
      <c r="M882" s="110">
        <v>17082753438</v>
      </c>
      <c r="N882" s="110" t="s">
        <v>646</v>
      </c>
      <c r="O882" s="124" t="s">
        <v>7</v>
      </c>
    </row>
    <row r="883" spans="2:15" ht="15" customHeight="1">
      <c r="B883" s="125" t="s">
        <v>231</v>
      </c>
      <c r="C883" t="s">
        <v>102</v>
      </c>
      <c r="E883" t="s">
        <v>182</v>
      </c>
      <c r="F883" t="s">
        <v>183</v>
      </c>
      <c r="G883" t="s">
        <v>671</v>
      </c>
      <c r="H883" t="s">
        <v>307</v>
      </c>
      <c r="I883" t="s">
        <v>178</v>
      </c>
      <c r="J883" s="109">
        <v>1708275330</v>
      </c>
      <c r="K883" s="109">
        <v>1000000000</v>
      </c>
      <c r="L883" s="109">
        <v>1005231612.99</v>
      </c>
      <c r="M883" s="110">
        <v>1708275330</v>
      </c>
      <c r="N883" s="110" t="s">
        <v>646</v>
      </c>
      <c r="O883" s="124" t="s">
        <v>7</v>
      </c>
    </row>
    <row r="884" spans="2:15" ht="15" customHeight="1">
      <c r="B884" s="125" t="s">
        <v>231</v>
      </c>
      <c r="C884" t="s">
        <v>102</v>
      </c>
      <c r="E884" t="s">
        <v>182</v>
      </c>
      <c r="F884" t="s">
        <v>183</v>
      </c>
      <c r="G884" t="s">
        <v>623</v>
      </c>
      <c r="H884" t="s">
        <v>307</v>
      </c>
      <c r="I884" t="s">
        <v>178</v>
      </c>
      <c r="J884" s="109">
        <v>1708275330</v>
      </c>
      <c r="K884" s="109">
        <v>1001668495</v>
      </c>
      <c r="L884" s="109">
        <v>1005250443.55</v>
      </c>
      <c r="M884" s="110">
        <v>1708275330</v>
      </c>
      <c r="N884" s="110" t="s">
        <v>646</v>
      </c>
      <c r="O884" s="124" t="s">
        <v>7</v>
      </c>
    </row>
    <row r="885" spans="2:15" ht="15" customHeight="1">
      <c r="B885" s="125" t="s">
        <v>231</v>
      </c>
      <c r="C885" t="s">
        <v>102</v>
      </c>
      <c r="E885" t="s">
        <v>182</v>
      </c>
      <c r="F885" t="s">
        <v>183</v>
      </c>
      <c r="G885" t="s">
        <v>623</v>
      </c>
      <c r="H885" t="s">
        <v>307</v>
      </c>
      <c r="I885" t="s">
        <v>178</v>
      </c>
      <c r="J885" s="109">
        <v>1708275330</v>
      </c>
      <c r="K885" s="109">
        <v>1001668495</v>
      </c>
      <c r="L885" s="109">
        <v>1005250443.55</v>
      </c>
      <c r="M885" s="110">
        <v>1708275330</v>
      </c>
      <c r="N885" s="110" t="s">
        <v>646</v>
      </c>
      <c r="O885" s="124" t="s">
        <v>7</v>
      </c>
    </row>
    <row r="886" spans="2:15" ht="15" customHeight="1">
      <c r="B886" s="125" t="s">
        <v>181</v>
      </c>
      <c r="C886" t="s">
        <v>102</v>
      </c>
      <c r="E886" t="s">
        <v>182</v>
      </c>
      <c r="F886" t="s">
        <v>183</v>
      </c>
      <c r="G886" t="s">
        <v>672</v>
      </c>
      <c r="H886" t="s">
        <v>308</v>
      </c>
      <c r="I886" t="s">
        <v>178</v>
      </c>
      <c r="J886" s="109">
        <v>119052056</v>
      </c>
      <c r="K886" s="109">
        <v>100354074</v>
      </c>
      <c r="L886" s="109">
        <v>100244116.78</v>
      </c>
      <c r="M886" s="110">
        <v>119052056</v>
      </c>
      <c r="N886" s="110" t="s">
        <v>570</v>
      </c>
      <c r="O886" s="124" t="s">
        <v>7</v>
      </c>
    </row>
    <row r="887" spans="2:15" ht="15" customHeight="1">
      <c r="B887" s="125" t="s">
        <v>181</v>
      </c>
      <c r="C887" t="s">
        <v>102</v>
      </c>
      <c r="E887" t="s">
        <v>182</v>
      </c>
      <c r="F887" t="s">
        <v>183</v>
      </c>
      <c r="G887" t="s">
        <v>541</v>
      </c>
      <c r="H887" t="s">
        <v>310</v>
      </c>
      <c r="I887" t="s">
        <v>178</v>
      </c>
      <c r="J887" s="109">
        <v>1207689500</v>
      </c>
      <c r="K887" s="109">
        <v>1018974995</v>
      </c>
      <c r="L887" s="109">
        <v>1033147361.9</v>
      </c>
      <c r="M887" s="110">
        <v>1207689500</v>
      </c>
      <c r="N887" s="110" t="s">
        <v>673</v>
      </c>
      <c r="O887" s="124" t="s">
        <v>7</v>
      </c>
    </row>
    <row r="888" spans="2:15" ht="15" customHeight="1">
      <c r="B888" s="125" t="s">
        <v>181</v>
      </c>
      <c r="C888" t="s">
        <v>102</v>
      </c>
      <c r="E888" t="s">
        <v>182</v>
      </c>
      <c r="F888" t="s">
        <v>183</v>
      </c>
      <c r="G888" t="s">
        <v>541</v>
      </c>
      <c r="H888" t="s">
        <v>310</v>
      </c>
      <c r="I888" t="s">
        <v>178</v>
      </c>
      <c r="J888" s="109">
        <v>1207689500</v>
      </c>
      <c r="K888" s="109">
        <v>1018974995</v>
      </c>
      <c r="L888" s="109">
        <v>1033147361.9</v>
      </c>
      <c r="M888" s="110">
        <v>1207689500</v>
      </c>
      <c r="N888" s="110" t="s">
        <v>673</v>
      </c>
      <c r="O888" s="124" t="s">
        <v>7</v>
      </c>
    </row>
    <row r="889" spans="2:15" ht="15" customHeight="1">
      <c r="B889" s="125" t="s">
        <v>181</v>
      </c>
      <c r="C889" t="s">
        <v>102</v>
      </c>
      <c r="E889" t="s">
        <v>182</v>
      </c>
      <c r="F889" t="s">
        <v>183</v>
      </c>
      <c r="G889" t="s">
        <v>541</v>
      </c>
      <c r="H889" t="s">
        <v>310</v>
      </c>
      <c r="I889" t="s">
        <v>178</v>
      </c>
      <c r="J889" s="109">
        <v>1207689500</v>
      </c>
      <c r="K889" s="109">
        <v>1018974995</v>
      </c>
      <c r="L889" s="109">
        <v>1033147361.9</v>
      </c>
      <c r="M889" s="110">
        <v>1207689500</v>
      </c>
      <c r="N889" s="110" t="s">
        <v>673</v>
      </c>
      <c r="O889" s="124" t="s">
        <v>7</v>
      </c>
    </row>
    <row r="890" spans="2:15" ht="15" customHeight="1">
      <c r="B890" s="125" t="s">
        <v>181</v>
      </c>
      <c r="C890" t="s">
        <v>102</v>
      </c>
      <c r="E890" t="s">
        <v>182</v>
      </c>
      <c r="F890" t="s">
        <v>183</v>
      </c>
      <c r="G890" t="s">
        <v>541</v>
      </c>
      <c r="H890" t="s">
        <v>310</v>
      </c>
      <c r="I890" t="s">
        <v>178</v>
      </c>
      <c r="J890" s="109">
        <v>1207689500</v>
      </c>
      <c r="K890" s="109">
        <v>1018974995</v>
      </c>
      <c r="L890" s="109">
        <v>1033147361.9</v>
      </c>
      <c r="M890" s="110">
        <v>1207689500</v>
      </c>
      <c r="N890" s="110" t="s">
        <v>673</v>
      </c>
      <c r="O890" s="124" t="s">
        <v>7</v>
      </c>
    </row>
    <row r="891" spans="2:15" ht="15" customHeight="1">
      <c r="B891" s="125" t="s">
        <v>181</v>
      </c>
      <c r="C891" t="s">
        <v>102</v>
      </c>
      <c r="E891" t="s">
        <v>182</v>
      </c>
      <c r="F891" t="s">
        <v>183</v>
      </c>
      <c r="G891" t="s">
        <v>541</v>
      </c>
      <c r="H891" t="s">
        <v>310</v>
      </c>
      <c r="I891" t="s">
        <v>178</v>
      </c>
      <c r="J891" s="109">
        <v>1207689500</v>
      </c>
      <c r="K891" s="109">
        <v>1018974995</v>
      </c>
      <c r="L891" s="109">
        <v>1033147361.9</v>
      </c>
      <c r="M891" s="110">
        <v>1207689500</v>
      </c>
      <c r="N891" s="110" t="s">
        <v>673</v>
      </c>
      <c r="O891" s="124" t="s">
        <v>7</v>
      </c>
    </row>
    <row r="892" spans="2:15" ht="15" customHeight="1">
      <c r="B892" s="125" t="s">
        <v>231</v>
      </c>
      <c r="C892" t="s">
        <v>102</v>
      </c>
      <c r="E892" t="s">
        <v>182</v>
      </c>
      <c r="F892" t="s">
        <v>183</v>
      </c>
      <c r="G892" t="s">
        <v>674</v>
      </c>
      <c r="H892" t="s">
        <v>307</v>
      </c>
      <c r="I892" t="s">
        <v>178</v>
      </c>
      <c r="J892" s="109">
        <v>854137679</v>
      </c>
      <c r="K892" s="109">
        <v>507091096</v>
      </c>
      <c r="L892" s="109">
        <v>502654094.26999998</v>
      </c>
      <c r="M892" s="110">
        <v>854137679</v>
      </c>
      <c r="N892" s="110" t="s">
        <v>646</v>
      </c>
      <c r="O892" s="124" t="s">
        <v>7</v>
      </c>
    </row>
    <row r="893" spans="2:15" ht="15" customHeight="1">
      <c r="B893" s="125" t="s">
        <v>231</v>
      </c>
      <c r="C893" t="s">
        <v>102</v>
      </c>
      <c r="E893" t="s">
        <v>182</v>
      </c>
      <c r="F893" t="s">
        <v>183</v>
      </c>
      <c r="G893" t="s">
        <v>674</v>
      </c>
      <c r="H893" t="s">
        <v>307</v>
      </c>
      <c r="I893" t="s">
        <v>178</v>
      </c>
      <c r="J893" s="109">
        <v>797764588</v>
      </c>
      <c r="K893" s="109">
        <v>473623086</v>
      </c>
      <c r="L893" s="109">
        <v>469478921.16000003</v>
      </c>
      <c r="M893" s="110">
        <v>797764588</v>
      </c>
      <c r="N893" s="110" t="s">
        <v>646</v>
      </c>
      <c r="O893" s="124" t="s">
        <v>7</v>
      </c>
    </row>
    <row r="894" spans="2:15" ht="15" customHeight="1">
      <c r="B894" s="125" t="s">
        <v>231</v>
      </c>
      <c r="C894" t="s">
        <v>102</v>
      </c>
      <c r="E894" t="s">
        <v>182</v>
      </c>
      <c r="F894" t="s">
        <v>183</v>
      </c>
      <c r="G894" t="s">
        <v>675</v>
      </c>
      <c r="H894" t="s">
        <v>307</v>
      </c>
      <c r="I894" t="s">
        <v>178</v>
      </c>
      <c r="J894" s="109">
        <v>8421797446</v>
      </c>
      <c r="K894" s="109">
        <v>5024595218</v>
      </c>
      <c r="L894" s="109">
        <v>4956074412.9499998</v>
      </c>
      <c r="M894" s="110">
        <v>8421797446</v>
      </c>
      <c r="N894" s="110" t="s">
        <v>646</v>
      </c>
      <c r="O894" s="124" t="s">
        <v>7</v>
      </c>
    </row>
    <row r="895" spans="2:15" ht="15" customHeight="1">
      <c r="B895" s="125" t="s">
        <v>181</v>
      </c>
      <c r="C895" t="s">
        <v>102</v>
      </c>
      <c r="E895" t="s">
        <v>182</v>
      </c>
      <c r="F895" t="s">
        <v>183</v>
      </c>
      <c r="G895" t="s">
        <v>676</v>
      </c>
      <c r="H895" t="s">
        <v>309</v>
      </c>
      <c r="I895" t="s">
        <v>178</v>
      </c>
      <c r="J895" s="109">
        <v>135383307</v>
      </c>
      <c r="K895" s="109">
        <v>109995415</v>
      </c>
      <c r="L895" s="109">
        <v>109986873.28</v>
      </c>
      <c r="M895" s="110">
        <v>135383307</v>
      </c>
      <c r="N895" s="110" t="s">
        <v>570</v>
      </c>
      <c r="O895" s="124" t="s">
        <v>7</v>
      </c>
    </row>
    <row r="896" spans="2:15" ht="15" customHeight="1">
      <c r="B896" s="125" t="s">
        <v>181</v>
      </c>
      <c r="C896" t="s">
        <v>103</v>
      </c>
      <c r="D896" t="s">
        <v>89</v>
      </c>
      <c r="E896" t="s">
        <v>182</v>
      </c>
      <c r="F896" t="s">
        <v>183</v>
      </c>
      <c r="G896" t="s">
        <v>434</v>
      </c>
      <c r="H896" t="s">
        <v>311</v>
      </c>
      <c r="I896" t="s">
        <v>178</v>
      </c>
      <c r="J896" s="109">
        <v>1412726022</v>
      </c>
      <c r="K896" s="109">
        <v>1000000000</v>
      </c>
      <c r="L896" s="109">
        <v>1029679956.78</v>
      </c>
      <c r="M896" s="110">
        <v>1412726022</v>
      </c>
      <c r="N896" s="110" t="s">
        <v>640</v>
      </c>
      <c r="O896" s="124" t="s">
        <v>7</v>
      </c>
    </row>
    <row r="897" spans="2:15" ht="15" customHeight="1">
      <c r="B897" s="125" t="s">
        <v>181</v>
      </c>
      <c r="C897" t="s">
        <v>103</v>
      </c>
      <c r="D897" t="s">
        <v>89</v>
      </c>
      <c r="E897" t="s">
        <v>182</v>
      </c>
      <c r="F897" t="s">
        <v>183</v>
      </c>
      <c r="G897" t="s">
        <v>434</v>
      </c>
      <c r="H897" t="s">
        <v>311</v>
      </c>
      <c r="I897" t="s">
        <v>178</v>
      </c>
      <c r="J897" s="109">
        <v>1412726022</v>
      </c>
      <c r="K897" s="109">
        <v>1000000000</v>
      </c>
      <c r="L897" s="109">
        <v>1029679956.78</v>
      </c>
      <c r="M897" s="110">
        <v>1412726022</v>
      </c>
      <c r="N897" s="110" t="s">
        <v>640</v>
      </c>
      <c r="O897" s="124" t="s">
        <v>7</v>
      </c>
    </row>
    <row r="898" spans="2:15" ht="15" customHeight="1">
      <c r="B898" s="125" t="s">
        <v>181</v>
      </c>
      <c r="C898" t="s">
        <v>103</v>
      </c>
      <c r="D898" t="s">
        <v>89</v>
      </c>
      <c r="E898" t="s">
        <v>182</v>
      </c>
      <c r="F898" t="s">
        <v>183</v>
      </c>
      <c r="G898" t="s">
        <v>434</v>
      </c>
      <c r="H898" t="s">
        <v>311</v>
      </c>
      <c r="I898" t="s">
        <v>178</v>
      </c>
      <c r="J898" s="109">
        <v>1412726022</v>
      </c>
      <c r="K898" s="109">
        <v>1000000000</v>
      </c>
      <c r="L898" s="109">
        <v>1029679956.78</v>
      </c>
      <c r="M898" s="110">
        <v>1412726022</v>
      </c>
      <c r="N898" s="110" t="s">
        <v>640</v>
      </c>
      <c r="O898" s="124" t="s">
        <v>7</v>
      </c>
    </row>
    <row r="899" spans="2:15" ht="15" customHeight="1">
      <c r="B899" s="125" t="s">
        <v>181</v>
      </c>
      <c r="C899" t="s">
        <v>103</v>
      </c>
      <c r="D899" t="s">
        <v>89</v>
      </c>
      <c r="E899" t="s">
        <v>182</v>
      </c>
      <c r="F899" t="s">
        <v>183</v>
      </c>
      <c r="G899" t="s">
        <v>434</v>
      </c>
      <c r="H899" t="s">
        <v>311</v>
      </c>
      <c r="I899" t="s">
        <v>178</v>
      </c>
      <c r="J899" s="109">
        <v>1412726022</v>
      </c>
      <c r="K899" s="109">
        <v>1000000000</v>
      </c>
      <c r="L899" s="109">
        <v>1029679956.78</v>
      </c>
      <c r="M899" s="110">
        <v>1412726022</v>
      </c>
      <c r="N899" s="110" t="s">
        <v>640</v>
      </c>
      <c r="O899" s="124" t="s">
        <v>7</v>
      </c>
    </row>
    <row r="900" spans="2:15" ht="15" customHeight="1">
      <c r="B900" s="125" t="s">
        <v>181</v>
      </c>
      <c r="C900" t="s">
        <v>103</v>
      </c>
      <c r="D900" t="s">
        <v>89</v>
      </c>
      <c r="E900" t="s">
        <v>182</v>
      </c>
      <c r="F900" t="s">
        <v>183</v>
      </c>
      <c r="G900" t="s">
        <v>518</v>
      </c>
      <c r="H900" t="s">
        <v>312</v>
      </c>
      <c r="I900" t="s">
        <v>178</v>
      </c>
      <c r="J900" s="109">
        <v>1405221918</v>
      </c>
      <c r="K900" s="109">
        <v>1000000001</v>
      </c>
      <c r="L900" s="109">
        <v>1029209477.3200001</v>
      </c>
      <c r="M900" s="110">
        <v>1405221918</v>
      </c>
      <c r="N900" s="110" t="s">
        <v>677</v>
      </c>
      <c r="O900" s="124" t="s">
        <v>7</v>
      </c>
    </row>
    <row r="901" spans="2:15" ht="15" customHeight="1">
      <c r="B901" s="125" t="s">
        <v>181</v>
      </c>
      <c r="C901" t="s">
        <v>103</v>
      </c>
      <c r="D901" t="s">
        <v>89</v>
      </c>
      <c r="E901" t="s">
        <v>182</v>
      </c>
      <c r="F901" t="s">
        <v>183</v>
      </c>
      <c r="G901" t="s">
        <v>518</v>
      </c>
      <c r="H901" t="s">
        <v>312</v>
      </c>
      <c r="I901" t="s">
        <v>178</v>
      </c>
      <c r="J901" s="109">
        <v>1405221918</v>
      </c>
      <c r="K901" s="109">
        <v>1000000001</v>
      </c>
      <c r="L901" s="109">
        <v>1029209477.3200001</v>
      </c>
      <c r="M901" s="110">
        <v>1405221918</v>
      </c>
      <c r="N901" s="110" t="s">
        <v>677</v>
      </c>
      <c r="O901" s="124" t="s">
        <v>7</v>
      </c>
    </row>
    <row r="902" spans="2:15" ht="15" customHeight="1">
      <c r="B902" s="125" t="s">
        <v>181</v>
      </c>
      <c r="C902" t="s">
        <v>103</v>
      </c>
      <c r="D902" t="s">
        <v>89</v>
      </c>
      <c r="E902" t="s">
        <v>182</v>
      </c>
      <c r="F902" t="s">
        <v>183</v>
      </c>
      <c r="G902" t="s">
        <v>518</v>
      </c>
      <c r="H902" t="s">
        <v>312</v>
      </c>
      <c r="I902" t="s">
        <v>178</v>
      </c>
      <c r="J902" s="109">
        <v>1405221918</v>
      </c>
      <c r="K902" s="109">
        <v>1000000001</v>
      </c>
      <c r="L902" s="109">
        <v>1029209477.3200001</v>
      </c>
      <c r="M902" s="110">
        <v>1405221918</v>
      </c>
      <c r="N902" s="110" t="s">
        <v>677</v>
      </c>
      <c r="O902" s="124" t="s">
        <v>7</v>
      </c>
    </row>
    <row r="903" spans="2:15" ht="15" customHeight="1">
      <c r="B903" s="125" t="s">
        <v>181</v>
      </c>
      <c r="C903" t="s">
        <v>103</v>
      </c>
      <c r="D903" t="s">
        <v>89</v>
      </c>
      <c r="E903" t="s">
        <v>182</v>
      </c>
      <c r="F903" t="s">
        <v>183</v>
      </c>
      <c r="G903" t="s">
        <v>518</v>
      </c>
      <c r="H903" t="s">
        <v>312</v>
      </c>
      <c r="I903" t="s">
        <v>178</v>
      </c>
      <c r="J903" s="109">
        <v>1405221918</v>
      </c>
      <c r="K903" s="109">
        <v>1000000001</v>
      </c>
      <c r="L903" s="109">
        <v>1029209477.3200001</v>
      </c>
      <c r="M903" s="110">
        <v>1405221918</v>
      </c>
      <c r="N903" s="110" t="s">
        <v>677</v>
      </c>
      <c r="O903" s="124" t="s">
        <v>7</v>
      </c>
    </row>
    <row r="904" spans="2:15" ht="15" customHeight="1">
      <c r="B904" s="125" t="s">
        <v>181</v>
      </c>
      <c r="C904" t="s">
        <v>103</v>
      </c>
      <c r="D904" t="s">
        <v>89</v>
      </c>
      <c r="E904" t="s">
        <v>182</v>
      </c>
      <c r="F904" t="s">
        <v>183</v>
      </c>
      <c r="G904" t="s">
        <v>518</v>
      </c>
      <c r="H904" t="s">
        <v>312</v>
      </c>
      <c r="I904" t="s">
        <v>178</v>
      </c>
      <c r="J904" s="109">
        <v>1405221918</v>
      </c>
      <c r="K904" s="109">
        <v>1000000001</v>
      </c>
      <c r="L904" s="109">
        <v>1029209477.3200001</v>
      </c>
      <c r="M904" s="110">
        <v>1405221918</v>
      </c>
      <c r="N904" s="110" t="s">
        <v>677</v>
      </c>
      <c r="O904" s="124" t="s">
        <v>7</v>
      </c>
    </row>
    <row r="905" spans="2:15" ht="15" customHeight="1">
      <c r="B905" s="125" t="s">
        <v>181</v>
      </c>
      <c r="C905" t="s">
        <v>103</v>
      </c>
      <c r="D905" t="s">
        <v>89</v>
      </c>
      <c r="E905" t="s">
        <v>182</v>
      </c>
      <c r="F905" t="s">
        <v>183</v>
      </c>
      <c r="G905" t="s">
        <v>519</v>
      </c>
      <c r="H905" t="s">
        <v>313</v>
      </c>
      <c r="I905" t="s">
        <v>178</v>
      </c>
      <c r="J905" s="109">
        <v>1527500000</v>
      </c>
      <c r="K905" s="109">
        <v>1000563512</v>
      </c>
      <c r="L905" s="109">
        <v>1034184283.47</v>
      </c>
      <c r="M905" s="110">
        <v>1527500000</v>
      </c>
      <c r="N905" s="110" t="s">
        <v>678</v>
      </c>
      <c r="O905" s="124" t="s">
        <v>7</v>
      </c>
    </row>
    <row r="906" spans="2:15" ht="15" customHeight="1">
      <c r="B906" s="125" t="s">
        <v>181</v>
      </c>
      <c r="C906" t="s">
        <v>103</v>
      </c>
      <c r="D906" t="s">
        <v>89</v>
      </c>
      <c r="E906" t="s">
        <v>182</v>
      </c>
      <c r="F906" t="s">
        <v>183</v>
      </c>
      <c r="G906" t="s">
        <v>519</v>
      </c>
      <c r="H906" t="s">
        <v>313</v>
      </c>
      <c r="I906" t="s">
        <v>178</v>
      </c>
      <c r="J906" s="109">
        <v>1527500000</v>
      </c>
      <c r="K906" s="109">
        <v>1000563512</v>
      </c>
      <c r="L906" s="109">
        <v>1034184283.47</v>
      </c>
      <c r="M906" s="110">
        <v>1527500000</v>
      </c>
      <c r="N906" s="110" t="s">
        <v>678</v>
      </c>
      <c r="O906" s="124" t="s">
        <v>7</v>
      </c>
    </row>
    <row r="907" spans="2:15" ht="15" customHeight="1">
      <c r="B907" s="125" t="s">
        <v>181</v>
      </c>
      <c r="C907" t="s">
        <v>103</v>
      </c>
      <c r="D907" t="s">
        <v>89</v>
      </c>
      <c r="E907" t="s">
        <v>182</v>
      </c>
      <c r="F907" t="s">
        <v>183</v>
      </c>
      <c r="G907" t="s">
        <v>519</v>
      </c>
      <c r="H907" t="s">
        <v>313</v>
      </c>
      <c r="I907" t="s">
        <v>178</v>
      </c>
      <c r="J907" s="109">
        <v>1527500000</v>
      </c>
      <c r="K907" s="109">
        <v>1000563512</v>
      </c>
      <c r="L907" s="109">
        <v>1034184283.47</v>
      </c>
      <c r="M907" s="110">
        <v>1527500000</v>
      </c>
      <c r="N907" s="110" t="s">
        <v>678</v>
      </c>
      <c r="O907" s="124" t="s">
        <v>7</v>
      </c>
    </row>
    <row r="908" spans="2:15" ht="15" customHeight="1">
      <c r="B908" s="125" t="s">
        <v>181</v>
      </c>
      <c r="C908" t="s">
        <v>103</v>
      </c>
      <c r="D908" t="s">
        <v>89</v>
      </c>
      <c r="E908" t="s">
        <v>182</v>
      </c>
      <c r="F908" t="s">
        <v>183</v>
      </c>
      <c r="G908" t="s">
        <v>519</v>
      </c>
      <c r="H908" t="s">
        <v>313</v>
      </c>
      <c r="I908" t="s">
        <v>178</v>
      </c>
      <c r="J908" s="109">
        <v>1527500000</v>
      </c>
      <c r="K908" s="109">
        <v>1000563512</v>
      </c>
      <c r="L908" s="109">
        <v>1034184283.47</v>
      </c>
      <c r="M908" s="110">
        <v>1527500000</v>
      </c>
      <c r="N908" s="110" t="s">
        <v>678</v>
      </c>
      <c r="O908" s="124" t="s">
        <v>7</v>
      </c>
    </row>
    <row r="909" spans="2:15" ht="15" customHeight="1">
      <c r="B909" s="125" t="s">
        <v>181</v>
      </c>
      <c r="C909" t="s">
        <v>103</v>
      </c>
      <c r="D909" t="s">
        <v>89</v>
      </c>
      <c r="E909" t="s">
        <v>182</v>
      </c>
      <c r="F909" t="s">
        <v>183</v>
      </c>
      <c r="G909" t="s">
        <v>519</v>
      </c>
      <c r="H909" t="s">
        <v>313</v>
      </c>
      <c r="I909" t="s">
        <v>178</v>
      </c>
      <c r="J909" s="109">
        <v>1527500000</v>
      </c>
      <c r="K909" s="109">
        <v>1000563512</v>
      </c>
      <c r="L909" s="109">
        <v>1034184283.47</v>
      </c>
      <c r="M909" s="110">
        <v>1527500000</v>
      </c>
      <c r="N909" s="110" t="s">
        <v>678</v>
      </c>
      <c r="O909" s="124" t="s">
        <v>7</v>
      </c>
    </row>
    <row r="910" spans="2:15" ht="15" customHeight="1">
      <c r="B910" s="125" t="s">
        <v>181</v>
      </c>
      <c r="C910" t="s">
        <v>103</v>
      </c>
      <c r="D910" t="s">
        <v>89</v>
      </c>
      <c r="E910" t="s">
        <v>182</v>
      </c>
      <c r="F910" t="s">
        <v>183</v>
      </c>
      <c r="G910" t="s">
        <v>519</v>
      </c>
      <c r="H910" t="s">
        <v>313</v>
      </c>
      <c r="I910" t="s">
        <v>178</v>
      </c>
      <c r="J910" s="109">
        <v>1527500000</v>
      </c>
      <c r="K910" s="109">
        <v>1000563512</v>
      </c>
      <c r="L910" s="109">
        <v>1034184283.47</v>
      </c>
      <c r="M910" s="110">
        <v>1527500000</v>
      </c>
      <c r="N910" s="110" t="s">
        <v>678</v>
      </c>
      <c r="O910" s="124" t="s">
        <v>7</v>
      </c>
    </row>
    <row r="911" spans="2:15" ht="15" customHeight="1">
      <c r="B911" s="125" t="s">
        <v>181</v>
      </c>
      <c r="C911" t="s">
        <v>103</v>
      </c>
      <c r="D911" t="s">
        <v>89</v>
      </c>
      <c r="E911" t="s">
        <v>182</v>
      </c>
      <c r="F911" t="s">
        <v>183</v>
      </c>
      <c r="G911" t="s">
        <v>520</v>
      </c>
      <c r="H911" t="s">
        <v>380</v>
      </c>
      <c r="I911" t="s">
        <v>178</v>
      </c>
      <c r="J911" s="109">
        <v>12772699</v>
      </c>
      <c r="K911" s="109">
        <v>9921743</v>
      </c>
      <c r="L911" s="109">
        <v>10025476.560000001</v>
      </c>
      <c r="M911" s="110">
        <v>12772699</v>
      </c>
      <c r="N911" s="110" t="s">
        <v>679</v>
      </c>
      <c r="O911" s="124" t="s">
        <v>7</v>
      </c>
    </row>
    <row r="912" spans="2:15" ht="15" customHeight="1">
      <c r="B912" s="125" t="s">
        <v>181</v>
      </c>
      <c r="C912" t="s">
        <v>103</v>
      </c>
      <c r="D912" t="s">
        <v>89</v>
      </c>
      <c r="E912" t="s">
        <v>182</v>
      </c>
      <c r="F912" t="s">
        <v>183</v>
      </c>
      <c r="G912" t="s">
        <v>521</v>
      </c>
      <c r="H912" t="s">
        <v>381</v>
      </c>
      <c r="I912" t="s">
        <v>178</v>
      </c>
      <c r="J912" s="109">
        <v>39196767</v>
      </c>
      <c r="K912" s="109">
        <v>30509050</v>
      </c>
      <c r="L912" s="109">
        <v>30173620.190000001</v>
      </c>
      <c r="M912" s="110">
        <v>39196767</v>
      </c>
      <c r="N912" s="110" t="s">
        <v>551</v>
      </c>
      <c r="O912" s="124" t="s">
        <v>7</v>
      </c>
    </row>
    <row r="913" spans="2:15" ht="15" customHeight="1">
      <c r="B913" s="125" t="s">
        <v>181</v>
      </c>
      <c r="C913" t="s">
        <v>103</v>
      </c>
      <c r="D913" t="s">
        <v>89</v>
      </c>
      <c r="E913" t="s">
        <v>182</v>
      </c>
      <c r="F913" t="s">
        <v>183</v>
      </c>
      <c r="G913" t="s">
        <v>514</v>
      </c>
      <c r="H913" t="s">
        <v>382</v>
      </c>
      <c r="I913" t="s">
        <v>178</v>
      </c>
      <c r="J913" s="109">
        <v>61654520</v>
      </c>
      <c r="K913" s="109">
        <v>48339328</v>
      </c>
      <c r="L913" s="109">
        <v>49567052.18</v>
      </c>
      <c r="M913" s="110">
        <v>61654520</v>
      </c>
      <c r="N913" s="110" t="s">
        <v>619</v>
      </c>
      <c r="O913" s="124" t="s">
        <v>7</v>
      </c>
    </row>
    <row r="914" spans="2:15" ht="15" customHeight="1">
      <c r="B914" s="125" t="s">
        <v>181</v>
      </c>
      <c r="C914" t="s">
        <v>103</v>
      </c>
      <c r="D914" t="s">
        <v>89</v>
      </c>
      <c r="E914" t="s">
        <v>182</v>
      </c>
      <c r="F914" t="s">
        <v>183</v>
      </c>
      <c r="G914" t="s">
        <v>505</v>
      </c>
      <c r="H914" t="s">
        <v>383</v>
      </c>
      <c r="I914" t="s">
        <v>178</v>
      </c>
      <c r="J914" s="109">
        <v>224953424</v>
      </c>
      <c r="K914" s="109">
        <v>194165466</v>
      </c>
      <c r="L914" s="109">
        <v>204024189.22999999</v>
      </c>
      <c r="M914" s="110">
        <v>224953424</v>
      </c>
      <c r="N914" s="110" t="s">
        <v>551</v>
      </c>
      <c r="O914" s="124" t="s">
        <v>7</v>
      </c>
    </row>
    <row r="915" spans="2:15" ht="15" customHeight="1">
      <c r="B915" s="125" t="s">
        <v>181</v>
      </c>
      <c r="C915" t="s">
        <v>103</v>
      </c>
      <c r="D915" t="s">
        <v>89</v>
      </c>
      <c r="E915" t="s">
        <v>182</v>
      </c>
      <c r="F915" t="s">
        <v>183</v>
      </c>
      <c r="G915" t="s">
        <v>522</v>
      </c>
      <c r="H915" t="s">
        <v>311</v>
      </c>
      <c r="I915" t="s">
        <v>178</v>
      </c>
      <c r="J915" s="109">
        <v>1205684929</v>
      </c>
      <c r="K915" s="109">
        <v>1003114672</v>
      </c>
      <c r="L915" s="109">
        <v>1029678192.75</v>
      </c>
      <c r="M915" s="110">
        <v>1205684929</v>
      </c>
      <c r="N915" s="110" t="s">
        <v>640</v>
      </c>
      <c r="O915" s="124" t="s">
        <v>7</v>
      </c>
    </row>
    <row r="916" spans="2:15" ht="15" customHeight="1">
      <c r="B916" s="125" t="s">
        <v>181</v>
      </c>
      <c r="C916" t="s">
        <v>103</v>
      </c>
      <c r="D916" t="s">
        <v>89</v>
      </c>
      <c r="E916" t="s">
        <v>182</v>
      </c>
      <c r="F916" t="s">
        <v>183</v>
      </c>
      <c r="G916" t="s">
        <v>522</v>
      </c>
      <c r="H916" t="s">
        <v>311</v>
      </c>
      <c r="I916" t="s">
        <v>178</v>
      </c>
      <c r="J916" s="109">
        <v>1205684929</v>
      </c>
      <c r="K916" s="109">
        <v>1003114672</v>
      </c>
      <c r="L916" s="109">
        <v>1029678192.75</v>
      </c>
      <c r="M916" s="110">
        <v>1205684929</v>
      </c>
      <c r="N916" s="110" t="s">
        <v>640</v>
      </c>
      <c r="O916" s="124" t="s">
        <v>7</v>
      </c>
    </row>
    <row r="917" spans="2:15" ht="15" customHeight="1">
      <c r="B917" s="125" t="s">
        <v>181</v>
      </c>
      <c r="C917" t="s">
        <v>103</v>
      </c>
      <c r="D917" t="s">
        <v>89</v>
      </c>
      <c r="E917" t="s">
        <v>182</v>
      </c>
      <c r="F917" t="s">
        <v>183</v>
      </c>
      <c r="G917" t="s">
        <v>522</v>
      </c>
      <c r="H917" t="s">
        <v>311</v>
      </c>
      <c r="I917" t="s">
        <v>178</v>
      </c>
      <c r="J917" s="109">
        <v>1205684929</v>
      </c>
      <c r="K917" s="109">
        <v>1003114672</v>
      </c>
      <c r="L917" s="109">
        <v>1029678192.75</v>
      </c>
      <c r="M917" s="110">
        <v>1205684929</v>
      </c>
      <c r="N917" s="110" t="s">
        <v>640</v>
      </c>
      <c r="O917" s="124" t="s">
        <v>7</v>
      </c>
    </row>
    <row r="918" spans="2:15" ht="15" customHeight="1">
      <c r="B918" s="125" t="s">
        <v>181</v>
      </c>
      <c r="C918" t="s">
        <v>103</v>
      </c>
      <c r="D918" t="s">
        <v>89</v>
      </c>
      <c r="E918" t="s">
        <v>182</v>
      </c>
      <c r="F918" t="s">
        <v>183</v>
      </c>
      <c r="G918" t="s">
        <v>522</v>
      </c>
      <c r="H918" t="s">
        <v>311</v>
      </c>
      <c r="I918" t="s">
        <v>178</v>
      </c>
      <c r="J918" s="109">
        <v>1205684929</v>
      </c>
      <c r="K918" s="109">
        <v>1003114672</v>
      </c>
      <c r="L918" s="109">
        <v>1029678192.75</v>
      </c>
      <c r="M918" s="110">
        <v>1205684929</v>
      </c>
      <c r="N918" s="110" t="s">
        <v>640</v>
      </c>
      <c r="O918" s="124" t="s">
        <v>7</v>
      </c>
    </row>
    <row r="919" spans="2:15" ht="15" customHeight="1">
      <c r="B919" s="125" t="s">
        <v>181</v>
      </c>
      <c r="C919" t="s">
        <v>103</v>
      </c>
      <c r="D919" t="s">
        <v>89</v>
      </c>
      <c r="E919" t="s">
        <v>182</v>
      </c>
      <c r="F919" t="s">
        <v>183</v>
      </c>
      <c r="G919" t="s">
        <v>515</v>
      </c>
      <c r="H919" t="s">
        <v>384</v>
      </c>
      <c r="I919" t="s">
        <v>178</v>
      </c>
      <c r="J919" s="109">
        <v>116981644</v>
      </c>
      <c r="K919" s="109">
        <v>100497762</v>
      </c>
      <c r="L919" s="109">
        <v>101647482.43000001</v>
      </c>
      <c r="M919" s="110">
        <v>116981644</v>
      </c>
      <c r="N919" s="110" t="s">
        <v>537</v>
      </c>
      <c r="O919" s="124" t="s">
        <v>7</v>
      </c>
    </row>
    <row r="920" spans="2:15" ht="15" customHeight="1">
      <c r="B920" s="125" t="s">
        <v>181</v>
      </c>
      <c r="C920" t="s">
        <v>103</v>
      </c>
      <c r="D920" t="s">
        <v>89</v>
      </c>
      <c r="E920" t="s">
        <v>182</v>
      </c>
      <c r="F920" t="s">
        <v>183</v>
      </c>
      <c r="G920" t="s">
        <v>523</v>
      </c>
      <c r="H920" t="s">
        <v>314</v>
      </c>
      <c r="I920" t="s">
        <v>178</v>
      </c>
      <c r="J920" s="109">
        <v>88436848</v>
      </c>
      <c r="K920" s="109">
        <v>70032007</v>
      </c>
      <c r="L920" s="109">
        <v>70308352.609999999</v>
      </c>
      <c r="M920" s="110">
        <v>88436848</v>
      </c>
      <c r="N920" s="110" t="s">
        <v>601</v>
      </c>
      <c r="O920" s="124" t="s">
        <v>7</v>
      </c>
    </row>
    <row r="921" spans="2:15" ht="15" customHeight="1">
      <c r="B921" s="125" t="s">
        <v>181</v>
      </c>
      <c r="C921" t="s">
        <v>103</v>
      </c>
      <c r="D921" t="s">
        <v>89</v>
      </c>
      <c r="E921" t="s">
        <v>182</v>
      </c>
      <c r="F921" t="s">
        <v>183</v>
      </c>
      <c r="G921" t="s">
        <v>463</v>
      </c>
      <c r="H921" t="s">
        <v>315</v>
      </c>
      <c r="I921" t="s">
        <v>178</v>
      </c>
      <c r="J921" s="109">
        <v>217515204</v>
      </c>
      <c r="K921" s="109">
        <v>182687323</v>
      </c>
      <c r="L921" s="109">
        <v>183451696.78999999</v>
      </c>
      <c r="M921" s="110">
        <v>217515204</v>
      </c>
      <c r="N921" s="110" t="s">
        <v>534</v>
      </c>
      <c r="O921" s="124" t="s">
        <v>7</v>
      </c>
    </row>
    <row r="922" spans="2:15" ht="15" customHeight="1">
      <c r="B922" s="125" t="s">
        <v>181</v>
      </c>
      <c r="C922" t="s">
        <v>103</v>
      </c>
      <c r="D922" t="s">
        <v>89</v>
      </c>
      <c r="E922" t="s">
        <v>182</v>
      </c>
      <c r="F922" t="s">
        <v>183</v>
      </c>
      <c r="G922" t="s">
        <v>680</v>
      </c>
      <c r="H922" t="s">
        <v>385</v>
      </c>
      <c r="I922" t="s">
        <v>178</v>
      </c>
      <c r="J922" s="109">
        <v>227575342</v>
      </c>
      <c r="K922" s="109">
        <v>200147216</v>
      </c>
      <c r="L922" s="109">
        <v>203647895.90000001</v>
      </c>
      <c r="M922" s="110">
        <v>227575342</v>
      </c>
      <c r="N922" s="110" t="s">
        <v>602</v>
      </c>
      <c r="O922" s="124" t="s">
        <v>7</v>
      </c>
    </row>
    <row r="923" spans="2:15" ht="15" customHeight="1">
      <c r="B923" s="125" t="s">
        <v>181</v>
      </c>
      <c r="C923" t="s">
        <v>103</v>
      </c>
      <c r="D923" t="s">
        <v>89</v>
      </c>
      <c r="E923" t="s">
        <v>182</v>
      </c>
      <c r="F923" t="s">
        <v>183</v>
      </c>
      <c r="G923" t="s">
        <v>639</v>
      </c>
      <c r="H923" t="s">
        <v>316</v>
      </c>
      <c r="I923" t="s">
        <v>178</v>
      </c>
      <c r="J923" s="109">
        <v>189280480</v>
      </c>
      <c r="K923" s="109">
        <v>150809186</v>
      </c>
      <c r="L923" s="109">
        <v>151911744.44999999</v>
      </c>
      <c r="M923" s="110">
        <v>189280480</v>
      </c>
      <c r="N923" s="110" t="s">
        <v>608</v>
      </c>
      <c r="O923" s="124" t="s">
        <v>7</v>
      </c>
    </row>
    <row r="924" spans="2:15" ht="15" customHeight="1">
      <c r="B924" s="125" t="s">
        <v>181</v>
      </c>
      <c r="C924" t="s">
        <v>103</v>
      </c>
      <c r="D924" t="s">
        <v>89</v>
      </c>
      <c r="E924" t="s">
        <v>182</v>
      </c>
      <c r="F924" t="s">
        <v>183</v>
      </c>
      <c r="G924" t="s">
        <v>639</v>
      </c>
      <c r="H924" t="s">
        <v>317</v>
      </c>
      <c r="I924" t="s">
        <v>178</v>
      </c>
      <c r="J924" s="109">
        <v>205120000</v>
      </c>
      <c r="K924" s="109">
        <v>163398168</v>
      </c>
      <c r="L924" s="109">
        <v>163506842.25</v>
      </c>
      <c r="M924" s="110">
        <v>205120000</v>
      </c>
      <c r="N924" s="110" t="s">
        <v>608</v>
      </c>
      <c r="O924" s="124" t="s">
        <v>7</v>
      </c>
    </row>
    <row r="925" spans="2:15" ht="15" customHeight="1">
      <c r="B925" s="125" t="s">
        <v>181</v>
      </c>
      <c r="C925" t="s">
        <v>103</v>
      </c>
      <c r="D925" t="s">
        <v>89</v>
      </c>
      <c r="E925" t="s">
        <v>182</v>
      </c>
      <c r="F925" t="s">
        <v>183</v>
      </c>
      <c r="G925" t="s">
        <v>605</v>
      </c>
      <c r="H925" t="s">
        <v>318</v>
      </c>
      <c r="I925" t="s">
        <v>178</v>
      </c>
      <c r="J925" s="109">
        <v>185725685</v>
      </c>
      <c r="K925" s="109">
        <v>150299228</v>
      </c>
      <c r="L925" s="109">
        <v>152124936.97</v>
      </c>
      <c r="M925" s="110">
        <v>185725685</v>
      </c>
      <c r="N925" s="110" t="s">
        <v>601</v>
      </c>
      <c r="O925" s="124" t="s">
        <v>7</v>
      </c>
    </row>
    <row r="926" spans="2:15" ht="15" customHeight="1">
      <c r="B926" s="125" t="s">
        <v>181</v>
      </c>
      <c r="C926" t="s">
        <v>103</v>
      </c>
      <c r="D926" t="s">
        <v>89</v>
      </c>
      <c r="E926" t="s">
        <v>182</v>
      </c>
      <c r="F926" t="s">
        <v>183</v>
      </c>
      <c r="G926" t="s">
        <v>681</v>
      </c>
      <c r="H926" t="s">
        <v>373</v>
      </c>
      <c r="I926" t="s">
        <v>178</v>
      </c>
      <c r="J926" s="109">
        <v>154798632</v>
      </c>
      <c r="K926" s="109">
        <v>136998241</v>
      </c>
      <c r="L926" s="109">
        <v>138669420.66</v>
      </c>
      <c r="M926" s="110">
        <v>154798632</v>
      </c>
      <c r="N926" s="110" t="s">
        <v>537</v>
      </c>
      <c r="O926" s="124" t="s">
        <v>7</v>
      </c>
    </row>
    <row r="927" spans="2:15" ht="15" customHeight="1">
      <c r="B927" s="125" t="s">
        <v>181</v>
      </c>
      <c r="C927" t="s">
        <v>103</v>
      </c>
      <c r="D927" t="s">
        <v>89</v>
      </c>
      <c r="E927" t="s">
        <v>182</v>
      </c>
      <c r="F927" t="s">
        <v>183</v>
      </c>
      <c r="G927" t="s">
        <v>402</v>
      </c>
      <c r="H927" t="s">
        <v>319</v>
      </c>
      <c r="I927" t="s">
        <v>178</v>
      </c>
      <c r="J927" s="109">
        <v>114576165</v>
      </c>
      <c r="K927" s="109">
        <v>97292128</v>
      </c>
      <c r="L927" s="109">
        <v>98164060.310000002</v>
      </c>
      <c r="M927" s="110">
        <v>114576165</v>
      </c>
      <c r="N927" s="110" t="s">
        <v>537</v>
      </c>
      <c r="O927" s="124" t="s">
        <v>7</v>
      </c>
    </row>
    <row r="928" spans="2:15" ht="15" customHeight="1">
      <c r="B928" s="125" t="s">
        <v>181</v>
      </c>
      <c r="C928" t="s">
        <v>103</v>
      </c>
      <c r="D928" t="s">
        <v>89</v>
      </c>
      <c r="E928" t="s">
        <v>182</v>
      </c>
      <c r="F928" t="s">
        <v>183</v>
      </c>
      <c r="G928" t="s">
        <v>593</v>
      </c>
      <c r="H928" t="s">
        <v>386</v>
      </c>
      <c r="I928" t="s">
        <v>178</v>
      </c>
      <c r="J928" s="109">
        <v>1166356164</v>
      </c>
      <c r="K928" s="109">
        <v>1056434440</v>
      </c>
      <c r="L928" s="109">
        <v>1006511358.7</v>
      </c>
      <c r="M928" s="110">
        <v>1166356164</v>
      </c>
      <c r="N928" s="110" t="s">
        <v>640</v>
      </c>
      <c r="O928" s="124" t="s">
        <v>7</v>
      </c>
    </row>
    <row r="929" spans="2:15" ht="15" customHeight="1">
      <c r="B929" s="125" t="s">
        <v>181</v>
      </c>
      <c r="C929" t="s">
        <v>103</v>
      </c>
      <c r="D929" t="s">
        <v>89</v>
      </c>
      <c r="E929" t="s">
        <v>182</v>
      </c>
      <c r="F929" t="s">
        <v>183</v>
      </c>
      <c r="G929" t="s">
        <v>593</v>
      </c>
      <c r="H929" t="s">
        <v>386</v>
      </c>
      <c r="I929" t="s">
        <v>178</v>
      </c>
      <c r="J929" s="109">
        <v>1166356164</v>
      </c>
      <c r="K929" s="109">
        <v>1056434440</v>
      </c>
      <c r="L929" s="109">
        <v>1006511358.7</v>
      </c>
      <c r="M929" s="110">
        <v>1166356164</v>
      </c>
      <c r="N929" s="110" t="s">
        <v>640</v>
      </c>
      <c r="O929" s="124" t="s">
        <v>7</v>
      </c>
    </row>
    <row r="930" spans="2:15" ht="15" customHeight="1">
      <c r="B930" s="125" t="s">
        <v>181</v>
      </c>
      <c r="C930" t="s">
        <v>103</v>
      </c>
      <c r="D930" t="s">
        <v>89</v>
      </c>
      <c r="E930" t="s">
        <v>182</v>
      </c>
      <c r="F930" t="s">
        <v>183</v>
      </c>
      <c r="G930" t="s">
        <v>593</v>
      </c>
      <c r="H930" t="s">
        <v>386</v>
      </c>
      <c r="I930" t="s">
        <v>178</v>
      </c>
      <c r="J930" s="109">
        <v>1166356164</v>
      </c>
      <c r="K930" s="109">
        <v>1056434440</v>
      </c>
      <c r="L930" s="109">
        <v>1006511358.7</v>
      </c>
      <c r="M930" s="110">
        <v>1166356164</v>
      </c>
      <c r="N930" s="110" t="s">
        <v>640</v>
      </c>
      <c r="O930" s="124" t="s">
        <v>7</v>
      </c>
    </row>
    <row r="931" spans="2:15" ht="15" customHeight="1">
      <c r="B931" s="125" t="s">
        <v>181</v>
      </c>
      <c r="C931" t="s">
        <v>103</v>
      </c>
      <c r="D931" t="s">
        <v>89</v>
      </c>
      <c r="E931" t="s">
        <v>182</v>
      </c>
      <c r="F931" t="s">
        <v>183</v>
      </c>
      <c r="G931" t="s">
        <v>593</v>
      </c>
      <c r="H931" t="s">
        <v>386</v>
      </c>
      <c r="I931" t="s">
        <v>178</v>
      </c>
      <c r="J931" s="109">
        <v>1166356164</v>
      </c>
      <c r="K931" s="109">
        <v>1056434440</v>
      </c>
      <c r="L931" s="109">
        <v>1006511358.7</v>
      </c>
      <c r="M931" s="110">
        <v>1166356164</v>
      </c>
      <c r="N931" s="110" t="s">
        <v>640</v>
      </c>
      <c r="O931" s="124" t="s">
        <v>7</v>
      </c>
    </row>
    <row r="932" spans="2:15" ht="15" customHeight="1">
      <c r="B932" s="125" t="s">
        <v>181</v>
      </c>
      <c r="C932" t="s">
        <v>103</v>
      </c>
      <c r="D932" t="s">
        <v>89</v>
      </c>
      <c r="E932" t="s">
        <v>182</v>
      </c>
      <c r="F932" t="s">
        <v>183</v>
      </c>
      <c r="G932" t="s">
        <v>593</v>
      </c>
      <c r="H932" t="s">
        <v>386</v>
      </c>
      <c r="I932" t="s">
        <v>178</v>
      </c>
      <c r="J932" s="109">
        <v>1166356164</v>
      </c>
      <c r="K932" s="109">
        <v>1056434440</v>
      </c>
      <c r="L932" s="109">
        <v>1006511358.7</v>
      </c>
      <c r="M932" s="110">
        <v>1166356164</v>
      </c>
      <c r="N932" s="110" t="s">
        <v>640</v>
      </c>
      <c r="O932" s="124" t="s">
        <v>7</v>
      </c>
    </row>
    <row r="933" spans="2:15" ht="15" customHeight="1">
      <c r="B933" s="125" t="s">
        <v>181</v>
      </c>
      <c r="C933" t="s">
        <v>103</v>
      </c>
      <c r="D933" t="s">
        <v>89</v>
      </c>
      <c r="E933" t="s">
        <v>182</v>
      </c>
      <c r="F933" t="s">
        <v>183</v>
      </c>
      <c r="G933" t="s">
        <v>593</v>
      </c>
      <c r="H933" t="s">
        <v>386</v>
      </c>
      <c r="I933" t="s">
        <v>178</v>
      </c>
      <c r="J933" s="109">
        <v>1166356164</v>
      </c>
      <c r="K933" s="109">
        <v>1056434440</v>
      </c>
      <c r="L933" s="109">
        <v>1006511358.7</v>
      </c>
      <c r="M933" s="110">
        <v>1166356164</v>
      </c>
      <c r="N933" s="110" t="s">
        <v>640</v>
      </c>
      <c r="O933" s="124" t="s">
        <v>7</v>
      </c>
    </row>
    <row r="934" spans="2:15" ht="15" customHeight="1">
      <c r="B934" s="125" t="s">
        <v>181</v>
      </c>
      <c r="C934" t="s">
        <v>103</v>
      </c>
      <c r="D934" t="s">
        <v>89</v>
      </c>
      <c r="E934" t="s">
        <v>182</v>
      </c>
      <c r="F934" t="s">
        <v>183</v>
      </c>
      <c r="G934" t="s">
        <v>593</v>
      </c>
      <c r="H934" t="s">
        <v>386</v>
      </c>
      <c r="I934" t="s">
        <v>178</v>
      </c>
      <c r="J934" s="109">
        <v>1166356164</v>
      </c>
      <c r="K934" s="109">
        <v>1056434440</v>
      </c>
      <c r="L934" s="109">
        <v>1006511358.7</v>
      </c>
      <c r="M934" s="110">
        <v>1166356164</v>
      </c>
      <c r="N934" s="110" t="s">
        <v>640</v>
      </c>
      <c r="O934" s="124" t="s">
        <v>7</v>
      </c>
    </row>
    <row r="935" spans="2:15" ht="15" customHeight="1">
      <c r="B935" s="125" t="s">
        <v>181</v>
      </c>
      <c r="C935" t="s">
        <v>103</v>
      </c>
      <c r="D935" t="s">
        <v>89</v>
      </c>
      <c r="E935" t="s">
        <v>182</v>
      </c>
      <c r="F935" t="s">
        <v>183</v>
      </c>
      <c r="G935" t="s">
        <v>593</v>
      </c>
      <c r="H935" t="s">
        <v>386</v>
      </c>
      <c r="I935" t="s">
        <v>178</v>
      </c>
      <c r="J935" s="109">
        <v>1166356164</v>
      </c>
      <c r="K935" s="109">
        <v>1056434440</v>
      </c>
      <c r="L935" s="109">
        <v>1006511358.7</v>
      </c>
      <c r="M935" s="110">
        <v>1166356164</v>
      </c>
      <c r="N935" s="110" t="s">
        <v>640</v>
      </c>
      <c r="O935" s="124" t="s">
        <v>7</v>
      </c>
    </row>
    <row r="936" spans="2:15" ht="15" customHeight="1">
      <c r="B936" s="125" t="s">
        <v>181</v>
      </c>
      <c r="C936" t="s">
        <v>103</v>
      </c>
      <c r="D936" t="s">
        <v>89</v>
      </c>
      <c r="E936" t="s">
        <v>182</v>
      </c>
      <c r="F936" t="s">
        <v>183</v>
      </c>
      <c r="G936" t="s">
        <v>593</v>
      </c>
      <c r="H936" t="s">
        <v>386</v>
      </c>
      <c r="I936" t="s">
        <v>178</v>
      </c>
      <c r="J936" s="109">
        <v>1166356164</v>
      </c>
      <c r="K936" s="109">
        <v>1056434440</v>
      </c>
      <c r="L936" s="109">
        <v>1006511358.7</v>
      </c>
      <c r="M936" s="110">
        <v>1166356164</v>
      </c>
      <c r="N936" s="110" t="s">
        <v>640</v>
      </c>
      <c r="O936" s="124" t="s">
        <v>7</v>
      </c>
    </row>
    <row r="937" spans="2:15" ht="15" customHeight="1">
      <c r="B937" s="125" t="s">
        <v>181</v>
      </c>
      <c r="C937" t="s">
        <v>103</v>
      </c>
      <c r="D937" t="s">
        <v>89</v>
      </c>
      <c r="E937" t="s">
        <v>182</v>
      </c>
      <c r="F937" t="s">
        <v>183</v>
      </c>
      <c r="G937" t="s">
        <v>593</v>
      </c>
      <c r="H937" t="s">
        <v>386</v>
      </c>
      <c r="I937" t="s">
        <v>178</v>
      </c>
      <c r="J937" s="109">
        <v>1166356164</v>
      </c>
      <c r="K937" s="109">
        <v>1056434440</v>
      </c>
      <c r="L937" s="109">
        <v>1006511358.7</v>
      </c>
      <c r="M937" s="110">
        <v>1166356164</v>
      </c>
      <c r="N937" s="110" t="s">
        <v>640</v>
      </c>
      <c r="O937" s="124" t="s">
        <v>7</v>
      </c>
    </row>
    <row r="938" spans="2:15" ht="15" customHeight="1">
      <c r="B938" s="125" t="s">
        <v>181</v>
      </c>
      <c r="C938" t="s">
        <v>103</v>
      </c>
      <c r="D938" t="s">
        <v>89</v>
      </c>
      <c r="E938" t="s">
        <v>182</v>
      </c>
      <c r="F938" t="s">
        <v>183</v>
      </c>
      <c r="G938" t="s">
        <v>593</v>
      </c>
      <c r="H938" t="s">
        <v>386</v>
      </c>
      <c r="I938" t="s">
        <v>178</v>
      </c>
      <c r="J938" s="109">
        <v>1166356164</v>
      </c>
      <c r="K938" s="109">
        <v>1056434440</v>
      </c>
      <c r="L938" s="109">
        <v>1006511358.7</v>
      </c>
      <c r="M938" s="110">
        <v>1166356164</v>
      </c>
      <c r="N938" s="110" t="s">
        <v>640</v>
      </c>
      <c r="O938" s="124" t="s">
        <v>7</v>
      </c>
    </row>
    <row r="939" spans="2:15" ht="15" customHeight="1">
      <c r="B939" s="125" t="s">
        <v>181</v>
      </c>
      <c r="C939" t="s">
        <v>103</v>
      </c>
      <c r="D939" t="s">
        <v>89</v>
      </c>
      <c r="E939" t="s">
        <v>182</v>
      </c>
      <c r="F939" t="s">
        <v>183</v>
      </c>
      <c r="G939" t="s">
        <v>593</v>
      </c>
      <c r="H939" t="s">
        <v>386</v>
      </c>
      <c r="I939" t="s">
        <v>178</v>
      </c>
      <c r="J939" s="109">
        <v>1166356164</v>
      </c>
      <c r="K939" s="109">
        <v>1056434440</v>
      </c>
      <c r="L939" s="109">
        <v>1006511358.7</v>
      </c>
      <c r="M939" s="110">
        <v>1166356164</v>
      </c>
      <c r="N939" s="110" t="s">
        <v>640</v>
      </c>
      <c r="O939" s="124" t="s">
        <v>7</v>
      </c>
    </row>
    <row r="940" spans="2:15" ht="15" customHeight="1">
      <c r="B940" s="125" t="s">
        <v>181</v>
      </c>
      <c r="C940" t="s">
        <v>103</v>
      </c>
      <c r="D940" t="s">
        <v>89</v>
      </c>
      <c r="E940" t="s">
        <v>182</v>
      </c>
      <c r="F940" t="s">
        <v>183</v>
      </c>
      <c r="G940" t="s">
        <v>593</v>
      </c>
      <c r="H940" t="s">
        <v>386</v>
      </c>
      <c r="I940" t="s">
        <v>178</v>
      </c>
      <c r="J940" s="109">
        <v>1166356164</v>
      </c>
      <c r="K940" s="109">
        <v>1056434440</v>
      </c>
      <c r="L940" s="109">
        <v>1006511358.7</v>
      </c>
      <c r="M940" s="110">
        <v>1166356164</v>
      </c>
      <c r="N940" s="110" t="s">
        <v>640</v>
      </c>
      <c r="O940" s="124" t="s">
        <v>7</v>
      </c>
    </row>
    <row r="941" spans="2:15" ht="15" customHeight="1">
      <c r="B941" s="125" t="s">
        <v>181</v>
      </c>
      <c r="C941" t="s">
        <v>103</v>
      </c>
      <c r="D941" t="s">
        <v>89</v>
      </c>
      <c r="E941" t="s">
        <v>182</v>
      </c>
      <c r="F941" t="s">
        <v>183</v>
      </c>
      <c r="G941" t="s">
        <v>593</v>
      </c>
      <c r="H941" t="s">
        <v>386</v>
      </c>
      <c r="I941" t="s">
        <v>178</v>
      </c>
      <c r="J941" s="109">
        <v>1166356164</v>
      </c>
      <c r="K941" s="109">
        <v>1056434440</v>
      </c>
      <c r="L941" s="109">
        <v>1006511358.7</v>
      </c>
      <c r="M941" s="110">
        <v>1166356164</v>
      </c>
      <c r="N941" s="110" t="s">
        <v>640</v>
      </c>
      <c r="O941" s="124" t="s">
        <v>7</v>
      </c>
    </row>
    <row r="942" spans="2:15" ht="15" customHeight="1">
      <c r="B942" s="125" t="s">
        <v>181</v>
      </c>
      <c r="C942" t="s">
        <v>103</v>
      </c>
      <c r="D942" t="s">
        <v>89</v>
      </c>
      <c r="E942" t="s">
        <v>182</v>
      </c>
      <c r="F942" t="s">
        <v>183</v>
      </c>
      <c r="G942" t="s">
        <v>593</v>
      </c>
      <c r="H942" t="s">
        <v>386</v>
      </c>
      <c r="I942" t="s">
        <v>178</v>
      </c>
      <c r="J942" s="109">
        <v>1166356164</v>
      </c>
      <c r="K942" s="109">
        <v>1056434440</v>
      </c>
      <c r="L942" s="109">
        <v>1006511358.7</v>
      </c>
      <c r="M942" s="110">
        <v>1166356164</v>
      </c>
      <c r="N942" s="110" t="s">
        <v>640</v>
      </c>
      <c r="O942" s="124" t="s">
        <v>7</v>
      </c>
    </row>
    <row r="943" spans="2:15" ht="15" customHeight="1">
      <c r="B943" s="125" t="s">
        <v>181</v>
      </c>
      <c r="C943" t="s">
        <v>103</v>
      </c>
      <c r="D943" t="s">
        <v>89</v>
      </c>
      <c r="E943" t="s">
        <v>182</v>
      </c>
      <c r="F943" t="s">
        <v>183</v>
      </c>
      <c r="G943" t="s">
        <v>533</v>
      </c>
      <c r="H943" t="s">
        <v>312</v>
      </c>
      <c r="I943" t="s">
        <v>178</v>
      </c>
      <c r="J943" s="109">
        <v>355060273</v>
      </c>
      <c r="K943" s="109">
        <v>303456098</v>
      </c>
      <c r="L943" s="109">
        <v>300734871.24000001</v>
      </c>
      <c r="M943" s="110">
        <v>355060273</v>
      </c>
      <c r="N943" s="110" t="s">
        <v>608</v>
      </c>
      <c r="O943" s="124" t="s">
        <v>7</v>
      </c>
    </row>
    <row r="944" spans="2:15" ht="15" customHeight="1">
      <c r="B944" s="125" t="s">
        <v>181</v>
      </c>
      <c r="C944" t="s">
        <v>103</v>
      </c>
      <c r="D944" t="s">
        <v>89</v>
      </c>
      <c r="E944" t="s">
        <v>182</v>
      </c>
      <c r="F944" t="s">
        <v>183</v>
      </c>
      <c r="G944" t="s">
        <v>682</v>
      </c>
      <c r="H944" t="s">
        <v>387</v>
      </c>
      <c r="I944" t="s">
        <v>178</v>
      </c>
      <c r="J944" s="109">
        <v>1164999999</v>
      </c>
      <c r="K944" s="109">
        <v>1060393167</v>
      </c>
      <c r="L944" s="109">
        <v>1009172016.0599999</v>
      </c>
      <c r="M944" s="110">
        <v>1164999999</v>
      </c>
      <c r="N944" s="110" t="s">
        <v>640</v>
      </c>
      <c r="O944" s="124" t="s">
        <v>7</v>
      </c>
    </row>
    <row r="945" spans="2:15" ht="15" customHeight="1">
      <c r="B945" s="125" t="s">
        <v>181</v>
      </c>
      <c r="C945" t="s">
        <v>103</v>
      </c>
      <c r="D945" t="s">
        <v>89</v>
      </c>
      <c r="E945" t="s">
        <v>182</v>
      </c>
      <c r="F945" t="s">
        <v>183</v>
      </c>
      <c r="G945" t="s">
        <v>682</v>
      </c>
      <c r="H945" t="s">
        <v>387</v>
      </c>
      <c r="I945" t="s">
        <v>178</v>
      </c>
      <c r="J945" s="109">
        <v>1164999999</v>
      </c>
      <c r="K945" s="109">
        <v>1060393167</v>
      </c>
      <c r="L945" s="109">
        <v>1009172016.0599999</v>
      </c>
      <c r="M945" s="110">
        <v>1164999999</v>
      </c>
      <c r="N945" s="110" t="s">
        <v>640</v>
      </c>
      <c r="O945" s="124" t="s">
        <v>7</v>
      </c>
    </row>
    <row r="946" spans="2:15" ht="15" customHeight="1">
      <c r="B946" s="125" t="s">
        <v>181</v>
      </c>
      <c r="C946" t="s">
        <v>103</v>
      </c>
      <c r="D946" t="s">
        <v>89</v>
      </c>
      <c r="E946" t="s">
        <v>182</v>
      </c>
      <c r="F946" t="s">
        <v>183</v>
      </c>
      <c r="G946" t="s">
        <v>682</v>
      </c>
      <c r="H946" t="s">
        <v>387</v>
      </c>
      <c r="I946" t="s">
        <v>178</v>
      </c>
      <c r="J946" s="109">
        <v>1164999999</v>
      </c>
      <c r="K946" s="109">
        <v>1060393167</v>
      </c>
      <c r="L946" s="109">
        <v>1009172016.0599999</v>
      </c>
      <c r="M946" s="110">
        <v>1164999999</v>
      </c>
      <c r="N946" s="110" t="s">
        <v>640</v>
      </c>
      <c r="O946" s="124" t="s">
        <v>7</v>
      </c>
    </row>
    <row r="947" spans="2:15" ht="15" customHeight="1">
      <c r="B947" s="125" t="s">
        <v>181</v>
      </c>
      <c r="C947" t="s">
        <v>103</v>
      </c>
      <c r="D947" t="s">
        <v>89</v>
      </c>
      <c r="E947" t="s">
        <v>182</v>
      </c>
      <c r="F947" t="s">
        <v>183</v>
      </c>
      <c r="G947" t="s">
        <v>682</v>
      </c>
      <c r="H947" t="s">
        <v>387</v>
      </c>
      <c r="I947" t="s">
        <v>178</v>
      </c>
      <c r="J947" s="109">
        <v>1164999999</v>
      </c>
      <c r="K947" s="109">
        <v>1060393167</v>
      </c>
      <c r="L947" s="109">
        <v>1009172016.0599999</v>
      </c>
      <c r="M947" s="110">
        <v>1164999999</v>
      </c>
      <c r="N947" s="110" t="s">
        <v>640</v>
      </c>
      <c r="O947" s="124" t="s">
        <v>7</v>
      </c>
    </row>
    <row r="948" spans="2:15" ht="15" customHeight="1">
      <c r="B948" s="125" t="s">
        <v>181</v>
      </c>
      <c r="C948" t="s">
        <v>103</v>
      </c>
      <c r="D948" t="s">
        <v>89</v>
      </c>
      <c r="E948" t="s">
        <v>182</v>
      </c>
      <c r="F948" t="s">
        <v>183</v>
      </c>
      <c r="G948" t="s">
        <v>682</v>
      </c>
      <c r="H948" t="s">
        <v>387</v>
      </c>
      <c r="I948" t="s">
        <v>178</v>
      </c>
      <c r="J948" s="109">
        <v>1164999999</v>
      </c>
      <c r="K948" s="109">
        <v>1060393167</v>
      </c>
      <c r="L948" s="109">
        <v>1009172016.0599999</v>
      </c>
      <c r="M948" s="110">
        <v>1164999999</v>
      </c>
      <c r="N948" s="110" t="s">
        <v>640</v>
      </c>
      <c r="O948" s="124" t="s">
        <v>7</v>
      </c>
    </row>
    <row r="949" spans="2:15" ht="15" customHeight="1">
      <c r="B949" s="125" t="s">
        <v>181</v>
      </c>
      <c r="C949" t="s">
        <v>103</v>
      </c>
      <c r="D949" t="s">
        <v>89</v>
      </c>
      <c r="E949" t="s">
        <v>182</v>
      </c>
      <c r="F949" t="s">
        <v>183</v>
      </c>
      <c r="G949" t="s">
        <v>682</v>
      </c>
      <c r="H949" t="s">
        <v>387</v>
      </c>
      <c r="I949" t="s">
        <v>178</v>
      </c>
      <c r="J949" s="109">
        <v>1164999999</v>
      </c>
      <c r="K949" s="109">
        <v>1060393167</v>
      </c>
      <c r="L949" s="109">
        <v>1009172016.0599999</v>
      </c>
      <c r="M949" s="110">
        <v>1164999999</v>
      </c>
      <c r="N949" s="110" t="s">
        <v>640</v>
      </c>
      <c r="O949" s="124" t="s">
        <v>7</v>
      </c>
    </row>
    <row r="950" spans="2:15" ht="15" customHeight="1">
      <c r="B950" s="125" t="s">
        <v>181</v>
      </c>
      <c r="C950" t="s">
        <v>103</v>
      </c>
      <c r="D950" t="s">
        <v>89</v>
      </c>
      <c r="E950" t="s">
        <v>182</v>
      </c>
      <c r="F950" t="s">
        <v>183</v>
      </c>
      <c r="G950" t="s">
        <v>682</v>
      </c>
      <c r="H950" t="s">
        <v>387</v>
      </c>
      <c r="I950" t="s">
        <v>178</v>
      </c>
      <c r="J950" s="109">
        <v>1164999999</v>
      </c>
      <c r="K950" s="109">
        <v>1060393167</v>
      </c>
      <c r="L950" s="109">
        <v>1009172016.0599999</v>
      </c>
      <c r="M950" s="110">
        <v>1164999999</v>
      </c>
      <c r="N950" s="110" t="s">
        <v>640</v>
      </c>
      <c r="O950" s="124" t="s">
        <v>7</v>
      </c>
    </row>
    <row r="951" spans="2:15" ht="15" customHeight="1">
      <c r="B951" s="125" t="s">
        <v>181</v>
      </c>
      <c r="C951" t="s">
        <v>103</v>
      </c>
      <c r="D951" t="s">
        <v>89</v>
      </c>
      <c r="E951" t="s">
        <v>182</v>
      </c>
      <c r="F951" t="s">
        <v>183</v>
      </c>
      <c r="G951" t="s">
        <v>682</v>
      </c>
      <c r="H951" t="s">
        <v>387</v>
      </c>
      <c r="I951" t="s">
        <v>178</v>
      </c>
      <c r="J951" s="109">
        <v>1164999999</v>
      </c>
      <c r="K951" s="109">
        <v>1060393167</v>
      </c>
      <c r="L951" s="109">
        <v>1009172016.0599999</v>
      </c>
      <c r="M951" s="110">
        <v>1164999999</v>
      </c>
      <c r="N951" s="110" t="s">
        <v>640</v>
      </c>
      <c r="O951" s="124" t="s">
        <v>7</v>
      </c>
    </row>
    <row r="952" spans="2:15" ht="15" customHeight="1">
      <c r="B952" s="125" t="s">
        <v>181</v>
      </c>
      <c r="C952" t="s">
        <v>103</v>
      </c>
      <c r="D952" t="s">
        <v>89</v>
      </c>
      <c r="E952" t="s">
        <v>182</v>
      </c>
      <c r="F952" t="s">
        <v>183</v>
      </c>
      <c r="G952" t="s">
        <v>682</v>
      </c>
      <c r="H952" t="s">
        <v>387</v>
      </c>
      <c r="I952" t="s">
        <v>178</v>
      </c>
      <c r="J952" s="109">
        <v>1164999999</v>
      </c>
      <c r="K952" s="109">
        <v>1060393167</v>
      </c>
      <c r="L952" s="109">
        <v>1009172016.0599999</v>
      </c>
      <c r="M952" s="110">
        <v>1164999999</v>
      </c>
      <c r="N952" s="110" t="s">
        <v>640</v>
      </c>
      <c r="O952" s="124" t="s">
        <v>7</v>
      </c>
    </row>
    <row r="953" spans="2:15" ht="15" customHeight="1">
      <c r="B953" s="125" t="s">
        <v>181</v>
      </c>
      <c r="C953" t="s">
        <v>103</v>
      </c>
      <c r="D953" t="s">
        <v>89</v>
      </c>
      <c r="E953" t="s">
        <v>182</v>
      </c>
      <c r="F953" t="s">
        <v>183</v>
      </c>
      <c r="G953" t="s">
        <v>682</v>
      </c>
      <c r="H953" t="s">
        <v>387</v>
      </c>
      <c r="I953" t="s">
        <v>178</v>
      </c>
      <c r="J953" s="109">
        <v>1164999999</v>
      </c>
      <c r="K953" s="109">
        <v>1060393167</v>
      </c>
      <c r="L953" s="109">
        <v>1009172016.0599999</v>
      </c>
      <c r="M953" s="110">
        <v>1164999999</v>
      </c>
      <c r="N953" s="110" t="s">
        <v>640</v>
      </c>
      <c r="O953" s="124" t="s">
        <v>7</v>
      </c>
    </row>
    <row r="954" spans="2:15" ht="15" customHeight="1">
      <c r="B954" s="125" t="s">
        <v>181</v>
      </c>
      <c r="C954" t="s">
        <v>103</v>
      </c>
      <c r="D954" t="s">
        <v>89</v>
      </c>
      <c r="E954" t="s">
        <v>182</v>
      </c>
      <c r="F954" t="s">
        <v>183</v>
      </c>
      <c r="G954" t="s">
        <v>683</v>
      </c>
      <c r="H954" t="s">
        <v>320</v>
      </c>
      <c r="I954" t="s">
        <v>178</v>
      </c>
      <c r="J954" s="109">
        <v>117002340</v>
      </c>
      <c r="K954" s="109">
        <v>100210540</v>
      </c>
      <c r="L954" s="109">
        <v>103529956.29000001</v>
      </c>
      <c r="M954" s="110">
        <v>117002340</v>
      </c>
      <c r="N954" s="110" t="s">
        <v>655</v>
      </c>
      <c r="O954" s="124" t="s">
        <v>7</v>
      </c>
    </row>
    <row r="955" spans="2:15" ht="15" customHeight="1">
      <c r="B955" s="125" t="s">
        <v>181</v>
      </c>
      <c r="C955" t="s">
        <v>103</v>
      </c>
      <c r="D955" t="s">
        <v>89</v>
      </c>
      <c r="E955" t="s">
        <v>182</v>
      </c>
      <c r="F955" t="s">
        <v>183</v>
      </c>
      <c r="G955" t="s">
        <v>684</v>
      </c>
      <c r="H955" t="s">
        <v>685</v>
      </c>
      <c r="I955" t="s">
        <v>178</v>
      </c>
      <c r="J955" s="109">
        <v>210417808</v>
      </c>
      <c r="K955" s="109">
        <v>199562707</v>
      </c>
      <c r="L955" s="109">
        <v>199915715.81999999</v>
      </c>
      <c r="M955" s="110">
        <v>210417808</v>
      </c>
      <c r="N955" s="110" t="s">
        <v>551</v>
      </c>
      <c r="O955" s="124" t="s">
        <v>7</v>
      </c>
    </row>
    <row r="956" spans="2:15" ht="15" customHeight="1">
      <c r="B956" s="125" t="s">
        <v>181</v>
      </c>
      <c r="C956" t="s">
        <v>103</v>
      </c>
      <c r="D956" t="s">
        <v>89</v>
      </c>
      <c r="E956" t="s">
        <v>182</v>
      </c>
      <c r="F956" t="s">
        <v>183</v>
      </c>
      <c r="G956" t="s">
        <v>672</v>
      </c>
      <c r="H956" t="s">
        <v>321</v>
      </c>
      <c r="I956" t="s">
        <v>178</v>
      </c>
      <c r="J956" s="109">
        <v>206406027</v>
      </c>
      <c r="K956" s="109">
        <v>173809120</v>
      </c>
      <c r="L956" s="109">
        <v>173862229.06</v>
      </c>
      <c r="M956" s="110">
        <v>206406027</v>
      </c>
      <c r="N956" s="110" t="s">
        <v>570</v>
      </c>
      <c r="O956" s="124" t="s">
        <v>7</v>
      </c>
    </row>
    <row r="957" spans="2:15" ht="15" customHeight="1">
      <c r="B957" s="125" t="s">
        <v>181</v>
      </c>
      <c r="C957" t="s">
        <v>103</v>
      </c>
      <c r="D957" t="s">
        <v>89</v>
      </c>
      <c r="E957" t="s">
        <v>182</v>
      </c>
      <c r="F957" t="s">
        <v>183</v>
      </c>
      <c r="G957" t="s">
        <v>581</v>
      </c>
      <c r="H957" t="s">
        <v>387</v>
      </c>
      <c r="I957" t="s">
        <v>178</v>
      </c>
      <c r="J957" s="109">
        <v>1164999999</v>
      </c>
      <c r="K957" s="109">
        <v>1079681678</v>
      </c>
      <c r="L957" s="109">
        <v>1009172016.37</v>
      </c>
      <c r="M957" s="110">
        <v>1164999999</v>
      </c>
      <c r="N957" s="110" t="s">
        <v>640</v>
      </c>
      <c r="O957" s="124" t="s">
        <v>7</v>
      </c>
    </row>
    <row r="958" spans="2:15" ht="15" customHeight="1">
      <c r="B958" s="125" t="s">
        <v>181</v>
      </c>
      <c r="C958" t="s">
        <v>103</v>
      </c>
      <c r="D958" t="s">
        <v>89</v>
      </c>
      <c r="E958" t="s">
        <v>182</v>
      </c>
      <c r="F958" t="s">
        <v>183</v>
      </c>
      <c r="G958" t="s">
        <v>581</v>
      </c>
      <c r="H958" t="s">
        <v>387</v>
      </c>
      <c r="I958" t="s">
        <v>178</v>
      </c>
      <c r="J958" s="109">
        <v>1164999999</v>
      </c>
      <c r="K958" s="109">
        <v>1079681678</v>
      </c>
      <c r="L958" s="109">
        <v>1009172016.37</v>
      </c>
      <c r="M958" s="110">
        <v>1164999999</v>
      </c>
      <c r="N958" s="110" t="s">
        <v>640</v>
      </c>
      <c r="O958" s="124" t="s">
        <v>7</v>
      </c>
    </row>
    <row r="959" spans="2:15" ht="15" customHeight="1">
      <c r="B959" s="125" t="s">
        <v>181</v>
      </c>
      <c r="C959" t="s">
        <v>103</v>
      </c>
      <c r="D959" t="s">
        <v>89</v>
      </c>
      <c r="E959" t="s">
        <v>182</v>
      </c>
      <c r="F959" t="s">
        <v>183</v>
      </c>
      <c r="G959" t="s">
        <v>581</v>
      </c>
      <c r="H959" t="s">
        <v>387</v>
      </c>
      <c r="I959" t="s">
        <v>178</v>
      </c>
      <c r="J959" s="109">
        <v>1164999999</v>
      </c>
      <c r="K959" s="109">
        <v>1079681678</v>
      </c>
      <c r="L959" s="109">
        <v>1009172016.37</v>
      </c>
      <c r="M959" s="110">
        <v>1164999999</v>
      </c>
      <c r="N959" s="110" t="s">
        <v>640</v>
      </c>
      <c r="O959" s="124" t="s">
        <v>7</v>
      </c>
    </row>
    <row r="960" spans="2:15" ht="15" customHeight="1">
      <c r="B960" s="125" t="s">
        <v>181</v>
      </c>
      <c r="C960" t="s">
        <v>103</v>
      </c>
      <c r="D960" t="s">
        <v>89</v>
      </c>
      <c r="E960" t="s">
        <v>182</v>
      </c>
      <c r="F960" t="s">
        <v>183</v>
      </c>
      <c r="G960" t="s">
        <v>581</v>
      </c>
      <c r="H960" t="s">
        <v>387</v>
      </c>
      <c r="I960" t="s">
        <v>178</v>
      </c>
      <c r="J960" s="109">
        <v>1164999999</v>
      </c>
      <c r="K960" s="109">
        <v>1079681678</v>
      </c>
      <c r="L960" s="109">
        <v>1009172016.37</v>
      </c>
      <c r="M960" s="110">
        <v>1164999999</v>
      </c>
      <c r="N960" s="110" t="s">
        <v>640</v>
      </c>
      <c r="O960" s="124" t="s">
        <v>7</v>
      </c>
    </row>
    <row r="961" spans="2:15" ht="15" customHeight="1">
      <c r="B961" s="125" t="s">
        <v>181</v>
      </c>
      <c r="C961" t="s">
        <v>103</v>
      </c>
      <c r="D961" t="s">
        <v>89</v>
      </c>
      <c r="E961" t="s">
        <v>182</v>
      </c>
      <c r="F961" t="s">
        <v>183</v>
      </c>
      <c r="G961" t="s">
        <v>581</v>
      </c>
      <c r="H961" t="s">
        <v>387</v>
      </c>
      <c r="I961" t="s">
        <v>178</v>
      </c>
      <c r="J961" s="109">
        <v>1164999999</v>
      </c>
      <c r="K961" s="109">
        <v>1079681678</v>
      </c>
      <c r="L961" s="109">
        <v>1009172016.37</v>
      </c>
      <c r="M961" s="110">
        <v>1164999999</v>
      </c>
      <c r="N961" s="110" t="s">
        <v>640</v>
      </c>
      <c r="O961" s="124" t="s">
        <v>7</v>
      </c>
    </row>
    <row r="962" spans="2:15" ht="15" customHeight="1">
      <c r="B962" s="125" t="s">
        <v>181</v>
      </c>
      <c r="C962" t="s">
        <v>103</v>
      </c>
      <c r="D962" t="s">
        <v>89</v>
      </c>
      <c r="E962" t="s">
        <v>182</v>
      </c>
      <c r="F962" t="s">
        <v>183</v>
      </c>
      <c r="G962" t="s">
        <v>676</v>
      </c>
      <c r="H962" t="s">
        <v>686</v>
      </c>
      <c r="I962" t="s">
        <v>178</v>
      </c>
      <c r="J962" s="109">
        <v>271809589</v>
      </c>
      <c r="K962" s="109">
        <v>256451155</v>
      </c>
      <c r="L962" s="109">
        <v>258133966.09999999</v>
      </c>
      <c r="M962" s="110">
        <v>271809589</v>
      </c>
      <c r="N962" s="110" t="s">
        <v>604</v>
      </c>
      <c r="O962" s="124" t="s">
        <v>7</v>
      </c>
    </row>
    <row r="963" spans="2:15" ht="15" customHeight="1">
      <c r="B963" s="125" t="s">
        <v>181</v>
      </c>
      <c r="C963" t="s">
        <v>103</v>
      </c>
      <c r="D963" t="s">
        <v>89</v>
      </c>
      <c r="E963" t="s">
        <v>182</v>
      </c>
      <c r="F963" t="s">
        <v>183</v>
      </c>
      <c r="G963" t="s">
        <v>676</v>
      </c>
      <c r="H963" t="s">
        <v>322</v>
      </c>
      <c r="I963" t="s">
        <v>178</v>
      </c>
      <c r="J963" s="109">
        <v>121057534</v>
      </c>
      <c r="K963" s="109">
        <v>98483079</v>
      </c>
      <c r="L963" s="109">
        <v>97150118</v>
      </c>
      <c r="M963" s="110">
        <v>121057534</v>
      </c>
      <c r="N963" s="110" t="s">
        <v>655</v>
      </c>
      <c r="O963" s="124" t="s">
        <v>7</v>
      </c>
    </row>
    <row r="964" spans="2:15" ht="15" customHeight="1">
      <c r="B964" s="125" t="s">
        <v>181</v>
      </c>
      <c r="C964" t="s">
        <v>103</v>
      </c>
      <c r="D964" t="s">
        <v>89</v>
      </c>
      <c r="E964" t="s">
        <v>182</v>
      </c>
      <c r="F964" t="s">
        <v>183</v>
      </c>
      <c r="G964" t="s">
        <v>676</v>
      </c>
      <c r="H964" t="s">
        <v>687</v>
      </c>
      <c r="I964" t="s">
        <v>178</v>
      </c>
      <c r="J964" s="109">
        <v>205560272</v>
      </c>
      <c r="K964" s="109">
        <v>203370491</v>
      </c>
      <c r="L964" s="109">
        <v>204940265.09999999</v>
      </c>
      <c r="M964" s="110">
        <v>205560272</v>
      </c>
      <c r="N964" s="110" t="s">
        <v>646</v>
      </c>
      <c r="O964" s="124" t="s">
        <v>7</v>
      </c>
    </row>
    <row r="965" spans="2:15" ht="15" customHeight="1">
      <c r="B965" s="125" t="s">
        <v>181</v>
      </c>
      <c r="C965" t="s">
        <v>104</v>
      </c>
      <c r="E965" t="s">
        <v>182</v>
      </c>
      <c r="F965" t="s">
        <v>183</v>
      </c>
      <c r="G965" t="s">
        <v>524</v>
      </c>
      <c r="H965" t="s">
        <v>366</v>
      </c>
      <c r="I965" t="s">
        <v>178</v>
      </c>
      <c r="J965" s="109">
        <v>58085753</v>
      </c>
      <c r="K965" s="109">
        <v>44703905</v>
      </c>
      <c r="L965" s="109">
        <v>46076792.450000003</v>
      </c>
      <c r="M965" s="110">
        <v>58085753</v>
      </c>
      <c r="N965" s="110" t="s">
        <v>547</v>
      </c>
      <c r="O965" s="124" t="s">
        <v>7</v>
      </c>
    </row>
    <row r="966" spans="2:15" ht="15" customHeight="1">
      <c r="B966" s="125" t="s">
        <v>181</v>
      </c>
      <c r="C966" t="s">
        <v>104</v>
      </c>
      <c r="E966" t="s">
        <v>182</v>
      </c>
      <c r="F966" t="s">
        <v>183</v>
      </c>
      <c r="G966" t="s">
        <v>525</v>
      </c>
      <c r="H966" t="s">
        <v>388</v>
      </c>
      <c r="I966" t="s">
        <v>178</v>
      </c>
      <c r="J966" s="109">
        <v>205243561</v>
      </c>
      <c r="K966" s="109">
        <v>152351280</v>
      </c>
      <c r="L966" s="109">
        <v>172088315.80000001</v>
      </c>
      <c r="M966" s="110">
        <v>205243561</v>
      </c>
      <c r="N966" s="110" t="s">
        <v>601</v>
      </c>
      <c r="O966" s="124" t="s">
        <v>7</v>
      </c>
    </row>
    <row r="967" spans="2:15" ht="15" customHeight="1">
      <c r="B967" s="125" t="s">
        <v>293</v>
      </c>
      <c r="C967" t="s">
        <v>104</v>
      </c>
      <c r="E967" t="s">
        <v>182</v>
      </c>
      <c r="F967" t="s">
        <v>183</v>
      </c>
      <c r="G967" t="s">
        <v>526</v>
      </c>
      <c r="H967" t="s">
        <v>323</v>
      </c>
      <c r="I967" t="s">
        <v>178</v>
      </c>
      <c r="J967" s="109">
        <v>15980000000</v>
      </c>
      <c r="K967" s="109">
        <v>10000000000</v>
      </c>
      <c r="L967" s="109">
        <v>10576967208.889999</v>
      </c>
      <c r="M967" s="110">
        <v>15980000000</v>
      </c>
      <c r="N967" s="110" t="s">
        <v>688</v>
      </c>
      <c r="O967" s="124" t="s">
        <v>7</v>
      </c>
    </row>
    <row r="968" spans="2:15" ht="15" customHeight="1">
      <c r="B968" s="125" t="s">
        <v>293</v>
      </c>
      <c r="C968" t="s">
        <v>104</v>
      </c>
      <c r="E968" t="s">
        <v>182</v>
      </c>
      <c r="F968" t="s">
        <v>183</v>
      </c>
      <c r="G968" t="s">
        <v>526</v>
      </c>
      <c r="H968" t="s">
        <v>198</v>
      </c>
      <c r="I968" t="s">
        <v>178</v>
      </c>
      <c r="J968" s="109">
        <v>17176000000</v>
      </c>
      <c r="K968" s="109">
        <v>10000000000</v>
      </c>
      <c r="L968" s="109">
        <v>10575984973.129999</v>
      </c>
      <c r="M968" s="110">
        <v>17176000000</v>
      </c>
      <c r="N968" s="110" t="s">
        <v>688</v>
      </c>
      <c r="O968" s="124" t="s">
        <v>7</v>
      </c>
    </row>
    <row r="969" spans="2:15" ht="15" customHeight="1">
      <c r="B969" s="125" t="s">
        <v>293</v>
      </c>
      <c r="C969" t="s">
        <v>104</v>
      </c>
      <c r="E969" t="s">
        <v>182</v>
      </c>
      <c r="F969" t="s">
        <v>183</v>
      </c>
      <c r="G969" t="s">
        <v>526</v>
      </c>
      <c r="H969" t="s">
        <v>324</v>
      </c>
      <c r="I969" t="s">
        <v>178</v>
      </c>
      <c r="J969" s="109">
        <v>27558000000</v>
      </c>
      <c r="K969" s="109">
        <v>15000000001</v>
      </c>
      <c r="L969" s="109">
        <v>15861314653.93</v>
      </c>
      <c r="M969" s="110">
        <v>27558000000</v>
      </c>
      <c r="N969" s="110" t="s">
        <v>688</v>
      </c>
      <c r="O969" s="124" t="s">
        <v>7</v>
      </c>
    </row>
    <row r="970" spans="2:15" ht="15" customHeight="1">
      <c r="B970" s="125" t="s">
        <v>181</v>
      </c>
      <c r="C970" t="s">
        <v>104</v>
      </c>
      <c r="E970" t="s">
        <v>182</v>
      </c>
      <c r="F970" t="s">
        <v>183</v>
      </c>
      <c r="G970" t="s">
        <v>415</v>
      </c>
      <c r="H970" t="s">
        <v>389</v>
      </c>
      <c r="I970" t="s">
        <v>178</v>
      </c>
      <c r="J970" s="109">
        <v>61933561</v>
      </c>
      <c r="K970" s="109">
        <v>48942448</v>
      </c>
      <c r="L970" s="109">
        <v>50766338.109999999</v>
      </c>
      <c r="M970" s="110">
        <v>61933561</v>
      </c>
      <c r="N970" s="110" t="s">
        <v>608</v>
      </c>
      <c r="O970" s="124" t="s">
        <v>7</v>
      </c>
    </row>
    <row r="971" spans="2:15" ht="15" customHeight="1">
      <c r="B971" s="125" t="s">
        <v>181</v>
      </c>
      <c r="C971" t="s">
        <v>104</v>
      </c>
      <c r="E971" t="s">
        <v>182</v>
      </c>
      <c r="F971" t="s">
        <v>183</v>
      </c>
      <c r="G971" t="s">
        <v>507</v>
      </c>
      <c r="H971" t="s">
        <v>379</v>
      </c>
      <c r="I971" t="s">
        <v>178</v>
      </c>
      <c r="J971" s="109">
        <v>48476712</v>
      </c>
      <c r="K971" s="109">
        <v>41348669</v>
      </c>
      <c r="L971" s="109">
        <v>40735931.5</v>
      </c>
      <c r="M971" s="110">
        <v>48476712</v>
      </c>
      <c r="N971" s="110" t="s">
        <v>403</v>
      </c>
      <c r="O971" s="124" t="s">
        <v>7</v>
      </c>
    </row>
    <row r="972" spans="2:15" ht="15" customHeight="1">
      <c r="B972" s="125" t="s">
        <v>181</v>
      </c>
      <c r="C972" t="s">
        <v>104</v>
      </c>
      <c r="E972" t="s">
        <v>182</v>
      </c>
      <c r="F972" t="s">
        <v>183</v>
      </c>
      <c r="G972" t="s">
        <v>460</v>
      </c>
      <c r="H972" t="s">
        <v>312</v>
      </c>
      <c r="I972" t="s">
        <v>178</v>
      </c>
      <c r="J972" s="109">
        <v>133076712</v>
      </c>
      <c r="K972" s="109">
        <v>101388163</v>
      </c>
      <c r="L972" s="109">
        <v>103255490.36</v>
      </c>
      <c r="M972" s="110">
        <v>133076712</v>
      </c>
      <c r="N972" s="110" t="s">
        <v>572</v>
      </c>
      <c r="O972" s="124" t="s">
        <v>7</v>
      </c>
    </row>
    <row r="973" spans="2:15" ht="15" customHeight="1">
      <c r="B973" s="125" t="s">
        <v>181</v>
      </c>
      <c r="C973" t="s">
        <v>104</v>
      </c>
      <c r="E973" t="s">
        <v>182</v>
      </c>
      <c r="F973" t="s">
        <v>183</v>
      </c>
      <c r="G973" t="s">
        <v>527</v>
      </c>
      <c r="H973" t="s">
        <v>340</v>
      </c>
      <c r="I973" t="s">
        <v>178</v>
      </c>
      <c r="J973" s="109">
        <v>2209828768</v>
      </c>
      <c r="K973" s="109">
        <v>1527933535</v>
      </c>
      <c r="L973" s="109">
        <v>1549543846.1800001</v>
      </c>
      <c r="M973" s="110">
        <v>2209828768</v>
      </c>
      <c r="N973" s="110" t="s">
        <v>537</v>
      </c>
      <c r="O973" s="124" t="s">
        <v>7</v>
      </c>
    </row>
    <row r="974" spans="2:15" ht="15" customHeight="1">
      <c r="B974" s="125" t="s">
        <v>181</v>
      </c>
      <c r="C974" t="s">
        <v>104</v>
      </c>
      <c r="E974" t="s">
        <v>182</v>
      </c>
      <c r="F974" t="s">
        <v>183</v>
      </c>
      <c r="G974" t="s">
        <v>527</v>
      </c>
      <c r="H974" t="s">
        <v>390</v>
      </c>
      <c r="I974" t="s">
        <v>178</v>
      </c>
      <c r="J974" s="109">
        <v>241106852</v>
      </c>
      <c r="K974" s="109">
        <v>206507774</v>
      </c>
      <c r="L974" s="109">
        <v>201127680.16</v>
      </c>
      <c r="M974" s="110">
        <v>241106852</v>
      </c>
      <c r="N974" s="110" t="s">
        <v>536</v>
      </c>
      <c r="O974" s="124" t="s">
        <v>7</v>
      </c>
    </row>
    <row r="975" spans="2:15" ht="15" customHeight="1">
      <c r="B975" s="125" t="s">
        <v>181</v>
      </c>
      <c r="C975" t="s">
        <v>104</v>
      </c>
      <c r="E975" t="s">
        <v>182</v>
      </c>
      <c r="F975" t="s">
        <v>183</v>
      </c>
      <c r="G975" t="s">
        <v>527</v>
      </c>
      <c r="H975" t="s">
        <v>390</v>
      </c>
      <c r="I975" t="s">
        <v>178</v>
      </c>
      <c r="J975" s="109">
        <v>241106852</v>
      </c>
      <c r="K975" s="109">
        <v>206507774</v>
      </c>
      <c r="L975" s="109">
        <v>201127680.16</v>
      </c>
      <c r="M975" s="110">
        <v>241106852</v>
      </c>
      <c r="N975" s="110" t="s">
        <v>536</v>
      </c>
      <c r="O975" s="124" t="s">
        <v>7</v>
      </c>
    </row>
    <row r="976" spans="2:15" ht="15" customHeight="1">
      <c r="B976" s="125" t="s">
        <v>181</v>
      </c>
      <c r="C976" t="s">
        <v>104</v>
      </c>
      <c r="E976" t="s">
        <v>182</v>
      </c>
      <c r="F976" t="s">
        <v>183</v>
      </c>
      <c r="G976" t="s">
        <v>527</v>
      </c>
      <c r="H976" t="s">
        <v>390</v>
      </c>
      <c r="I976" t="s">
        <v>178</v>
      </c>
      <c r="J976" s="109">
        <v>241106852</v>
      </c>
      <c r="K976" s="109">
        <v>206507774</v>
      </c>
      <c r="L976" s="109">
        <v>201127680.16</v>
      </c>
      <c r="M976" s="110">
        <v>241106852</v>
      </c>
      <c r="N976" s="110" t="s">
        <v>536</v>
      </c>
      <c r="O976" s="124" t="s">
        <v>7</v>
      </c>
    </row>
    <row r="977" spans="2:15" ht="15" customHeight="1">
      <c r="B977" s="125" t="s">
        <v>181</v>
      </c>
      <c r="C977" t="s">
        <v>104</v>
      </c>
      <c r="E977" t="s">
        <v>182</v>
      </c>
      <c r="F977" t="s">
        <v>183</v>
      </c>
      <c r="G977" t="s">
        <v>527</v>
      </c>
      <c r="H977" t="s">
        <v>325</v>
      </c>
      <c r="I977" t="s">
        <v>178</v>
      </c>
      <c r="J977" s="109">
        <v>440589042</v>
      </c>
      <c r="K977" s="109">
        <v>310417867</v>
      </c>
      <c r="L977" s="109">
        <v>313411183.98000002</v>
      </c>
      <c r="M977" s="110">
        <v>440589042</v>
      </c>
      <c r="N977" s="110" t="s">
        <v>534</v>
      </c>
      <c r="O977" s="124" t="s">
        <v>7</v>
      </c>
    </row>
    <row r="978" spans="2:15" ht="15" customHeight="1">
      <c r="B978" s="125" t="s">
        <v>181</v>
      </c>
      <c r="C978" t="s">
        <v>104</v>
      </c>
      <c r="E978" t="s">
        <v>182</v>
      </c>
      <c r="F978" t="s">
        <v>183</v>
      </c>
      <c r="G978" t="s">
        <v>527</v>
      </c>
      <c r="H978" t="s">
        <v>326</v>
      </c>
      <c r="I978" t="s">
        <v>178</v>
      </c>
      <c r="J978" s="109">
        <v>299150684</v>
      </c>
      <c r="K978" s="109">
        <v>211684224</v>
      </c>
      <c r="L978" s="109">
        <v>208264968.36000001</v>
      </c>
      <c r="M978" s="110">
        <v>299150684</v>
      </c>
      <c r="N978" s="110" t="s">
        <v>537</v>
      </c>
      <c r="O978" s="124" t="s">
        <v>7</v>
      </c>
    </row>
    <row r="979" spans="2:15" ht="15" customHeight="1">
      <c r="B979" s="125" t="s">
        <v>181</v>
      </c>
      <c r="C979" t="s">
        <v>104</v>
      </c>
      <c r="E979" t="s">
        <v>182</v>
      </c>
      <c r="F979" t="s">
        <v>183</v>
      </c>
      <c r="G979" t="s">
        <v>527</v>
      </c>
      <c r="H979" t="s">
        <v>326</v>
      </c>
      <c r="I979" t="s">
        <v>178</v>
      </c>
      <c r="J979" s="109">
        <v>299150684</v>
      </c>
      <c r="K979" s="109">
        <v>211684224</v>
      </c>
      <c r="L979" s="109">
        <v>208264968.36000001</v>
      </c>
      <c r="M979" s="110">
        <v>299150684</v>
      </c>
      <c r="N979" s="110" t="s">
        <v>537</v>
      </c>
      <c r="O979" s="124" t="s">
        <v>7</v>
      </c>
    </row>
    <row r="980" spans="2:15" ht="15" customHeight="1">
      <c r="B980" s="125" t="s">
        <v>293</v>
      </c>
      <c r="C980" t="s">
        <v>104</v>
      </c>
      <c r="E980" t="s">
        <v>182</v>
      </c>
      <c r="F980" t="s">
        <v>183</v>
      </c>
      <c r="G980" t="s">
        <v>528</v>
      </c>
      <c r="H980" t="s">
        <v>327</v>
      </c>
      <c r="I980" t="s">
        <v>178</v>
      </c>
      <c r="J980" s="109">
        <v>19715788821</v>
      </c>
      <c r="K980" s="109">
        <v>10456479555</v>
      </c>
      <c r="L980" s="109">
        <v>11049560657.889999</v>
      </c>
      <c r="M980" s="110">
        <v>19715788821</v>
      </c>
      <c r="N980" s="110" t="s">
        <v>554</v>
      </c>
      <c r="O980" s="124" t="s">
        <v>7</v>
      </c>
    </row>
    <row r="981" spans="2:15" ht="15" customHeight="1">
      <c r="B981" s="125" t="s">
        <v>181</v>
      </c>
      <c r="C981" t="s">
        <v>104</v>
      </c>
      <c r="E981" t="s">
        <v>182</v>
      </c>
      <c r="F981" t="s">
        <v>183</v>
      </c>
      <c r="G981" t="s">
        <v>443</v>
      </c>
      <c r="H981" t="s">
        <v>328</v>
      </c>
      <c r="I981" t="s">
        <v>178</v>
      </c>
      <c r="J981" s="109">
        <v>290136986</v>
      </c>
      <c r="K981" s="109">
        <v>200019681</v>
      </c>
      <c r="L981" s="109">
        <v>203346997.47999999</v>
      </c>
      <c r="M981" s="110">
        <v>290136986</v>
      </c>
      <c r="N981" s="110" t="s">
        <v>537</v>
      </c>
      <c r="O981" s="124" t="s">
        <v>7</v>
      </c>
    </row>
    <row r="982" spans="2:15" ht="15" customHeight="1">
      <c r="B982" s="125" t="s">
        <v>181</v>
      </c>
      <c r="C982" t="s">
        <v>104</v>
      </c>
      <c r="E982" t="s">
        <v>182</v>
      </c>
      <c r="F982" t="s">
        <v>183</v>
      </c>
      <c r="G982" t="s">
        <v>443</v>
      </c>
      <c r="H982" t="s">
        <v>311</v>
      </c>
      <c r="I982" t="s">
        <v>178</v>
      </c>
      <c r="J982" s="109">
        <v>138057534</v>
      </c>
      <c r="K982" s="109">
        <v>110218442</v>
      </c>
      <c r="L982" s="109">
        <v>112051790.38</v>
      </c>
      <c r="M982" s="110">
        <v>138057534</v>
      </c>
      <c r="N982" s="110" t="s">
        <v>537</v>
      </c>
      <c r="O982" s="124" t="s">
        <v>7</v>
      </c>
    </row>
    <row r="983" spans="2:15" ht="15" customHeight="1">
      <c r="B983" s="125" t="s">
        <v>181</v>
      </c>
      <c r="C983" t="s">
        <v>104</v>
      </c>
      <c r="E983" t="s">
        <v>182</v>
      </c>
      <c r="F983" t="s">
        <v>183</v>
      </c>
      <c r="G983" t="s">
        <v>443</v>
      </c>
      <c r="H983" t="s">
        <v>311</v>
      </c>
      <c r="I983" t="s">
        <v>178</v>
      </c>
      <c r="J983" s="109">
        <v>138057534</v>
      </c>
      <c r="K983" s="109">
        <v>110218442</v>
      </c>
      <c r="L983" s="109">
        <v>112051790.38</v>
      </c>
      <c r="M983" s="110">
        <v>138057534</v>
      </c>
      <c r="N983" s="110" t="s">
        <v>537</v>
      </c>
      <c r="O983" s="124" t="s">
        <v>7</v>
      </c>
    </row>
    <row r="984" spans="2:15" ht="15" customHeight="1">
      <c r="B984" s="125" t="s">
        <v>181</v>
      </c>
      <c r="C984" t="s">
        <v>104</v>
      </c>
      <c r="E984" t="s">
        <v>182</v>
      </c>
      <c r="F984" t="s">
        <v>183</v>
      </c>
      <c r="G984" t="s">
        <v>443</v>
      </c>
      <c r="H984" t="s">
        <v>371</v>
      </c>
      <c r="I984" t="s">
        <v>178</v>
      </c>
      <c r="J984" s="109">
        <v>114341095</v>
      </c>
      <c r="K984" s="109">
        <v>100669887</v>
      </c>
      <c r="L984" s="109">
        <v>102259840.06</v>
      </c>
      <c r="M984" s="110">
        <v>114341095</v>
      </c>
      <c r="N984" s="110" t="s">
        <v>536</v>
      </c>
      <c r="O984" s="124" t="s">
        <v>7</v>
      </c>
    </row>
    <row r="985" spans="2:15" ht="15" customHeight="1">
      <c r="B985" s="125" t="s">
        <v>181</v>
      </c>
      <c r="C985" t="s">
        <v>104</v>
      </c>
      <c r="E985" t="s">
        <v>182</v>
      </c>
      <c r="F985" t="s">
        <v>183</v>
      </c>
      <c r="G985" t="s">
        <v>443</v>
      </c>
      <c r="H985" t="s">
        <v>391</v>
      </c>
      <c r="I985" t="s">
        <v>178</v>
      </c>
      <c r="J985" s="109">
        <v>116657534</v>
      </c>
      <c r="K985" s="109">
        <v>100722404</v>
      </c>
      <c r="L985" s="109">
        <v>102313275.79000001</v>
      </c>
      <c r="M985" s="110">
        <v>116657534</v>
      </c>
      <c r="N985" s="110" t="s">
        <v>536</v>
      </c>
      <c r="O985" s="124" t="s">
        <v>7</v>
      </c>
    </row>
    <row r="986" spans="2:15" ht="15" customHeight="1">
      <c r="B986" s="125" t="s">
        <v>181</v>
      </c>
      <c r="C986" t="s">
        <v>104</v>
      </c>
      <c r="E986" t="s">
        <v>182</v>
      </c>
      <c r="F986" t="s">
        <v>183</v>
      </c>
      <c r="G986" t="s">
        <v>515</v>
      </c>
      <c r="H986" t="s">
        <v>329</v>
      </c>
      <c r="I986" t="s">
        <v>178</v>
      </c>
      <c r="J986" s="109">
        <v>312739726</v>
      </c>
      <c r="K986" s="109">
        <v>250612049</v>
      </c>
      <c r="L986" s="109">
        <v>250473779.49000001</v>
      </c>
      <c r="M986" s="110">
        <v>312739726</v>
      </c>
      <c r="N986" s="110" t="s">
        <v>537</v>
      </c>
      <c r="O986" s="124" t="s">
        <v>7</v>
      </c>
    </row>
    <row r="987" spans="2:15" ht="15" customHeight="1">
      <c r="B987" s="125" t="s">
        <v>181</v>
      </c>
      <c r="C987" t="s">
        <v>104</v>
      </c>
      <c r="E987" t="s">
        <v>182</v>
      </c>
      <c r="F987" t="s">
        <v>183</v>
      </c>
      <c r="G987" t="s">
        <v>445</v>
      </c>
      <c r="H987" t="s">
        <v>392</v>
      </c>
      <c r="I987" t="s">
        <v>178</v>
      </c>
      <c r="J987" s="109">
        <v>175804109</v>
      </c>
      <c r="K987" s="109">
        <v>149998279</v>
      </c>
      <c r="L987" s="109">
        <v>150797193.27000001</v>
      </c>
      <c r="M987" s="110">
        <v>175804109</v>
      </c>
      <c r="N987" s="110" t="s">
        <v>643</v>
      </c>
      <c r="O987" s="124" t="s">
        <v>7</v>
      </c>
    </row>
    <row r="988" spans="2:15" ht="15" customHeight="1">
      <c r="B988" s="125" t="s">
        <v>181</v>
      </c>
      <c r="C988" t="s">
        <v>104</v>
      </c>
      <c r="E988" t="s">
        <v>182</v>
      </c>
      <c r="F988" t="s">
        <v>183</v>
      </c>
      <c r="G988" t="s">
        <v>445</v>
      </c>
      <c r="H988" t="s">
        <v>393</v>
      </c>
      <c r="I988" t="s">
        <v>178</v>
      </c>
      <c r="J988" s="109">
        <v>229684932</v>
      </c>
      <c r="K988" s="109">
        <v>202222049</v>
      </c>
      <c r="L988" s="109">
        <v>208105759.53999999</v>
      </c>
      <c r="M988" s="110">
        <v>229684932</v>
      </c>
      <c r="N988" s="110" t="s">
        <v>587</v>
      </c>
      <c r="O988" s="124" t="s">
        <v>7</v>
      </c>
    </row>
    <row r="989" spans="2:15" ht="15" customHeight="1">
      <c r="B989" s="125" t="s">
        <v>293</v>
      </c>
      <c r="C989" t="s">
        <v>104</v>
      </c>
      <c r="E989" t="s">
        <v>182</v>
      </c>
      <c r="F989" t="s">
        <v>183</v>
      </c>
      <c r="G989" t="s">
        <v>529</v>
      </c>
      <c r="H989" t="s">
        <v>327</v>
      </c>
      <c r="I989" t="s">
        <v>178</v>
      </c>
      <c r="J989" s="109">
        <v>8629113644</v>
      </c>
      <c r="K989" s="109">
        <v>4550000000</v>
      </c>
      <c r="L989" s="109">
        <v>4622844691.8800001</v>
      </c>
      <c r="M989" s="110">
        <v>8629113644</v>
      </c>
      <c r="N989" s="110" t="s">
        <v>554</v>
      </c>
      <c r="O989" s="124" t="s">
        <v>7</v>
      </c>
    </row>
    <row r="990" spans="2:15" ht="15" customHeight="1">
      <c r="B990" s="125" t="s">
        <v>181</v>
      </c>
      <c r="C990" t="s">
        <v>104</v>
      </c>
      <c r="E990" t="s">
        <v>182</v>
      </c>
      <c r="F990" t="s">
        <v>183</v>
      </c>
      <c r="G990" t="s">
        <v>517</v>
      </c>
      <c r="H990" t="s">
        <v>330</v>
      </c>
      <c r="I990" t="s">
        <v>178</v>
      </c>
      <c r="J990" s="109">
        <v>120136987</v>
      </c>
      <c r="K990" s="109">
        <v>100622633</v>
      </c>
      <c r="L990" s="109">
        <v>101111316.89</v>
      </c>
      <c r="M990" s="110">
        <v>120136987</v>
      </c>
      <c r="N990" s="110" t="s">
        <v>537</v>
      </c>
      <c r="O990" s="124" t="s">
        <v>7</v>
      </c>
    </row>
    <row r="991" spans="2:15" ht="15" customHeight="1">
      <c r="B991" s="125" t="s">
        <v>181</v>
      </c>
      <c r="C991" t="s">
        <v>104</v>
      </c>
      <c r="E991" t="s">
        <v>182</v>
      </c>
      <c r="F991" t="s">
        <v>183</v>
      </c>
      <c r="G991" t="s">
        <v>463</v>
      </c>
      <c r="H991" t="s">
        <v>236</v>
      </c>
      <c r="I991" t="s">
        <v>178</v>
      </c>
      <c r="J991" s="109">
        <v>193830136</v>
      </c>
      <c r="K991" s="109">
        <v>163070124</v>
      </c>
      <c r="L991" s="109">
        <v>163762139.52000001</v>
      </c>
      <c r="M991" s="110">
        <v>193830136</v>
      </c>
      <c r="N991" s="110" t="s">
        <v>551</v>
      </c>
      <c r="O991" s="124" t="s">
        <v>7</v>
      </c>
    </row>
    <row r="992" spans="2:15" ht="15" customHeight="1">
      <c r="B992" s="125" t="s">
        <v>224</v>
      </c>
      <c r="C992" t="s">
        <v>104</v>
      </c>
      <c r="E992" t="s">
        <v>182</v>
      </c>
      <c r="F992" t="s">
        <v>183</v>
      </c>
      <c r="G992" t="s">
        <v>689</v>
      </c>
      <c r="H992" t="s">
        <v>233</v>
      </c>
      <c r="I992" t="s">
        <v>178</v>
      </c>
      <c r="J992" s="109">
        <v>709999999</v>
      </c>
      <c r="K992" s="109">
        <v>509780824</v>
      </c>
      <c r="L992" s="109">
        <v>506028040.38</v>
      </c>
      <c r="M992" s="110">
        <v>709999999</v>
      </c>
      <c r="N992" s="110" t="s">
        <v>551</v>
      </c>
      <c r="O992" s="124" t="s">
        <v>7</v>
      </c>
    </row>
    <row r="993" spans="2:15" ht="15" customHeight="1">
      <c r="B993" s="125" t="s">
        <v>224</v>
      </c>
      <c r="C993" t="s">
        <v>104</v>
      </c>
      <c r="E993" t="s">
        <v>182</v>
      </c>
      <c r="F993" t="s">
        <v>183</v>
      </c>
      <c r="G993" t="s">
        <v>689</v>
      </c>
      <c r="H993" t="s">
        <v>233</v>
      </c>
      <c r="I993" t="s">
        <v>178</v>
      </c>
      <c r="J993" s="109">
        <v>709999999</v>
      </c>
      <c r="K993" s="109">
        <v>509780824</v>
      </c>
      <c r="L993" s="109">
        <v>506028040.38</v>
      </c>
      <c r="M993" s="110">
        <v>709999999</v>
      </c>
      <c r="N993" s="110" t="s">
        <v>551</v>
      </c>
      <c r="O993" s="124" t="s">
        <v>7</v>
      </c>
    </row>
    <row r="994" spans="2:15" ht="15" customHeight="1">
      <c r="B994" s="125" t="s">
        <v>181</v>
      </c>
      <c r="C994" t="s">
        <v>104</v>
      </c>
      <c r="E994" t="s">
        <v>182</v>
      </c>
      <c r="F994" t="s">
        <v>183</v>
      </c>
      <c r="G994" t="s">
        <v>690</v>
      </c>
      <c r="H994" t="s">
        <v>356</v>
      </c>
      <c r="I994" t="s">
        <v>178</v>
      </c>
      <c r="J994" s="109">
        <v>91380138</v>
      </c>
      <c r="K994" s="109">
        <v>83678940</v>
      </c>
      <c r="L994" s="109">
        <v>83765323.540000007</v>
      </c>
      <c r="M994" s="110">
        <v>91380138</v>
      </c>
      <c r="N994" s="110" t="s">
        <v>536</v>
      </c>
      <c r="O994" s="124" t="s">
        <v>7</v>
      </c>
    </row>
    <row r="995" spans="2:15" ht="15" customHeight="1">
      <c r="B995" s="125" t="s">
        <v>181</v>
      </c>
      <c r="C995" t="s">
        <v>104</v>
      </c>
      <c r="E995" t="s">
        <v>182</v>
      </c>
      <c r="F995" t="s">
        <v>183</v>
      </c>
      <c r="G995" t="s">
        <v>639</v>
      </c>
      <c r="H995" t="s">
        <v>394</v>
      </c>
      <c r="I995" t="s">
        <v>178</v>
      </c>
      <c r="J995" s="109">
        <v>184256438</v>
      </c>
      <c r="K995" s="109">
        <v>159291439</v>
      </c>
      <c r="L995" s="109">
        <v>159906172.68000001</v>
      </c>
      <c r="M995" s="110">
        <v>184256438</v>
      </c>
      <c r="N995" s="110" t="s">
        <v>537</v>
      </c>
      <c r="O995" s="124" t="s">
        <v>7</v>
      </c>
    </row>
    <row r="996" spans="2:15" ht="15" customHeight="1">
      <c r="B996" s="125" t="s">
        <v>181</v>
      </c>
      <c r="C996" t="s">
        <v>104</v>
      </c>
      <c r="E996" t="s">
        <v>182</v>
      </c>
      <c r="F996" t="s">
        <v>183</v>
      </c>
      <c r="G996" t="s">
        <v>639</v>
      </c>
      <c r="H996" t="s">
        <v>331</v>
      </c>
      <c r="I996" t="s">
        <v>178</v>
      </c>
      <c r="J996" s="109">
        <v>194455891</v>
      </c>
      <c r="K996" s="109">
        <v>167461430</v>
      </c>
      <c r="L996" s="109">
        <v>167344240.87</v>
      </c>
      <c r="M996" s="110">
        <v>194455891</v>
      </c>
      <c r="N996" s="110" t="s">
        <v>537</v>
      </c>
      <c r="O996" s="124" t="s">
        <v>7</v>
      </c>
    </row>
    <row r="997" spans="2:15" ht="15" customHeight="1">
      <c r="B997" s="125" t="s">
        <v>181</v>
      </c>
      <c r="C997" t="s">
        <v>104</v>
      </c>
      <c r="E997" t="s">
        <v>182</v>
      </c>
      <c r="F997" t="s">
        <v>183</v>
      </c>
      <c r="G997" t="s">
        <v>691</v>
      </c>
      <c r="H997" t="s">
        <v>383</v>
      </c>
      <c r="I997" t="s">
        <v>178</v>
      </c>
      <c r="J997" s="109">
        <v>163906850</v>
      </c>
      <c r="K997" s="109">
        <v>152763487</v>
      </c>
      <c r="L997" s="109">
        <v>153621123.80000001</v>
      </c>
      <c r="M997" s="110">
        <v>163906850</v>
      </c>
      <c r="N997" s="110" t="s">
        <v>601</v>
      </c>
      <c r="O997" s="124" t="s">
        <v>7</v>
      </c>
    </row>
    <row r="998" spans="2:15" ht="15" customHeight="1">
      <c r="B998" s="125" t="s">
        <v>181</v>
      </c>
      <c r="C998" t="s">
        <v>104</v>
      </c>
      <c r="E998" t="s">
        <v>182</v>
      </c>
      <c r="F998" t="s">
        <v>183</v>
      </c>
      <c r="G998" t="s">
        <v>692</v>
      </c>
      <c r="H998" t="s">
        <v>332</v>
      </c>
      <c r="I998" t="s">
        <v>178</v>
      </c>
      <c r="J998" s="109">
        <v>286277398</v>
      </c>
      <c r="K998" s="109">
        <v>249520133</v>
      </c>
      <c r="L998" s="109">
        <v>251977384.90000001</v>
      </c>
      <c r="M998" s="110">
        <v>286277398</v>
      </c>
      <c r="N998" s="110" t="s">
        <v>565</v>
      </c>
      <c r="O998" s="124" t="s">
        <v>7</v>
      </c>
    </row>
    <row r="999" spans="2:15" ht="15" customHeight="1">
      <c r="B999" s="125" t="s">
        <v>181</v>
      </c>
      <c r="C999" t="s">
        <v>104</v>
      </c>
      <c r="E999" t="s">
        <v>182</v>
      </c>
      <c r="F999" t="s">
        <v>183</v>
      </c>
      <c r="G999" t="s">
        <v>692</v>
      </c>
      <c r="H999" t="s">
        <v>333</v>
      </c>
      <c r="I999" t="s">
        <v>178</v>
      </c>
      <c r="J999" s="109">
        <v>182247944</v>
      </c>
      <c r="K999" s="109">
        <v>150926650</v>
      </c>
      <c r="L999" s="109">
        <v>151469295.03</v>
      </c>
      <c r="M999" s="110">
        <v>182247944</v>
      </c>
      <c r="N999" s="110" t="s">
        <v>536</v>
      </c>
      <c r="O999" s="124" t="s">
        <v>7</v>
      </c>
    </row>
    <row r="1000" spans="2:15" ht="15" customHeight="1">
      <c r="B1000" s="125" t="s">
        <v>181</v>
      </c>
      <c r="C1000" t="s">
        <v>104</v>
      </c>
      <c r="E1000" t="s">
        <v>182</v>
      </c>
      <c r="F1000" t="s">
        <v>183</v>
      </c>
      <c r="G1000" t="s">
        <v>692</v>
      </c>
      <c r="H1000" t="s">
        <v>393</v>
      </c>
      <c r="I1000" t="s">
        <v>178</v>
      </c>
      <c r="J1000" s="109">
        <v>219861918</v>
      </c>
      <c r="K1000" s="109">
        <v>203381558</v>
      </c>
      <c r="L1000" s="109">
        <v>208233134.06999999</v>
      </c>
      <c r="M1000" s="110">
        <v>219861918</v>
      </c>
      <c r="N1000" s="110" t="s">
        <v>565</v>
      </c>
      <c r="O1000" s="124" t="s">
        <v>7</v>
      </c>
    </row>
    <row r="1001" spans="2:15" ht="15" customHeight="1">
      <c r="B1001" s="125" t="s">
        <v>181</v>
      </c>
      <c r="C1001" t="s">
        <v>104</v>
      </c>
      <c r="E1001" t="s">
        <v>182</v>
      </c>
      <c r="F1001" t="s">
        <v>183</v>
      </c>
      <c r="G1001" t="s">
        <v>693</v>
      </c>
      <c r="H1001" t="s">
        <v>334</v>
      </c>
      <c r="I1001" t="s">
        <v>178</v>
      </c>
      <c r="J1001" s="109">
        <v>180550685</v>
      </c>
      <c r="K1001" s="109">
        <v>151986504</v>
      </c>
      <c r="L1001" s="109">
        <v>150741014.56999999</v>
      </c>
      <c r="M1001" s="110">
        <v>180550685</v>
      </c>
      <c r="N1001" s="110" t="s">
        <v>694</v>
      </c>
      <c r="O1001" s="124" t="s">
        <v>7</v>
      </c>
    </row>
    <row r="1002" spans="2:15" ht="15" customHeight="1">
      <c r="B1002" s="125" t="s">
        <v>181</v>
      </c>
      <c r="C1002" t="s">
        <v>104</v>
      </c>
      <c r="E1002" t="s">
        <v>182</v>
      </c>
      <c r="F1002" t="s">
        <v>183</v>
      </c>
      <c r="G1002" t="s">
        <v>695</v>
      </c>
      <c r="H1002" t="s">
        <v>395</v>
      </c>
      <c r="I1002" t="s">
        <v>178</v>
      </c>
      <c r="J1002" s="109">
        <v>55372945</v>
      </c>
      <c r="K1002" s="109">
        <v>50330565</v>
      </c>
      <c r="L1002" s="109">
        <v>52988847.329999998</v>
      </c>
      <c r="M1002" s="110">
        <v>55372945</v>
      </c>
      <c r="N1002" s="110" t="s">
        <v>536</v>
      </c>
      <c r="O1002" s="124" t="s">
        <v>7</v>
      </c>
    </row>
    <row r="1003" spans="2:15" ht="15" customHeight="1">
      <c r="B1003" s="125" t="s">
        <v>181</v>
      </c>
      <c r="C1003" t="s">
        <v>104</v>
      </c>
      <c r="E1003" t="s">
        <v>182</v>
      </c>
      <c r="F1003" t="s">
        <v>183</v>
      </c>
      <c r="G1003" t="s">
        <v>683</v>
      </c>
      <c r="H1003" t="s">
        <v>335</v>
      </c>
      <c r="I1003" t="s">
        <v>178</v>
      </c>
      <c r="J1003" s="109">
        <v>362309588</v>
      </c>
      <c r="K1003" s="109">
        <v>297637689</v>
      </c>
      <c r="L1003" s="109">
        <v>298605930.64999998</v>
      </c>
      <c r="M1003" s="110">
        <v>362309588</v>
      </c>
      <c r="N1003" s="110" t="s">
        <v>537</v>
      </c>
      <c r="O1003" s="124" t="s">
        <v>7</v>
      </c>
    </row>
    <row r="1004" spans="2:15" ht="15" customHeight="1">
      <c r="B1004" s="125" t="s">
        <v>181</v>
      </c>
      <c r="C1004" t="s">
        <v>104</v>
      </c>
      <c r="E1004" t="s">
        <v>182</v>
      </c>
      <c r="F1004" t="s">
        <v>183</v>
      </c>
      <c r="G1004" t="s">
        <v>624</v>
      </c>
      <c r="H1004" t="s">
        <v>396</v>
      </c>
      <c r="I1004" t="s">
        <v>178</v>
      </c>
      <c r="J1004" s="109">
        <v>53969863</v>
      </c>
      <c r="K1004" s="109">
        <v>49498609</v>
      </c>
      <c r="L1004" s="109">
        <v>49825820.549999997</v>
      </c>
      <c r="M1004" s="110">
        <v>53969863</v>
      </c>
      <c r="N1004" s="110" t="s">
        <v>551</v>
      </c>
      <c r="O1004" s="124" t="s">
        <v>7</v>
      </c>
    </row>
    <row r="1005" spans="2:15" ht="15" customHeight="1">
      <c r="B1005" s="125" t="s">
        <v>181</v>
      </c>
      <c r="C1005" t="s">
        <v>104</v>
      </c>
      <c r="E1005" t="s">
        <v>182</v>
      </c>
      <c r="F1005" t="s">
        <v>183</v>
      </c>
      <c r="G1005" t="s">
        <v>624</v>
      </c>
      <c r="H1005" t="s">
        <v>380</v>
      </c>
      <c r="I1005" t="s">
        <v>178</v>
      </c>
      <c r="J1005" s="109">
        <v>141524385</v>
      </c>
      <c r="K1005" s="109">
        <v>134709737</v>
      </c>
      <c r="L1005" s="109">
        <v>135395822.38</v>
      </c>
      <c r="M1005" s="110">
        <v>141524385</v>
      </c>
      <c r="N1005" s="110" t="s">
        <v>537</v>
      </c>
      <c r="O1005" s="124" t="s">
        <v>7</v>
      </c>
    </row>
    <row r="1006" spans="2:15" ht="15" customHeight="1">
      <c r="B1006" s="125" t="s">
        <v>181</v>
      </c>
      <c r="C1006" t="s">
        <v>104</v>
      </c>
      <c r="E1006" t="s">
        <v>182</v>
      </c>
      <c r="F1006" t="s">
        <v>183</v>
      </c>
      <c r="G1006" t="s">
        <v>624</v>
      </c>
      <c r="H1006" t="s">
        <v>336</v>
      </c>
      <c r="I1006" t="s">
        <v>178</v>
      </c>
      <c r="J1006" s="109">
        <v>113376713</v>
      </c>
      <c r="K1006" s="109">
        <v>101397602</v>
      </c>
      <c r="L1006" s="109">
        <v>101685752.14</v>
      </c>
      <c r="M1006" s="110">
        <v>113376713</v>
      </c>
      <c r="N1006" s="110" t="s">
        <v>551</v>
      </c>
      <c r="O1006" s="124" t="s">
        <v>7</v>
      </c>
    </row>
    <row r="1007" spans="2:15" ht="15" customHeight="1">
      <c r="B1007" s="125" t="s">
        <v>181</v>
      </c>
      <c r="C1007" t="s">
        <v>104</v>
      </c>
      <c r="E1007" t="s">
        <v>182</v>
      </c>
      <c r="F1007" t="s">
        <v>183</v>
      </c>
      <c r="G1007" t="s">
        <v>624</v>
      </c>
      <c r="H1007" t="s">
        <v>336</v>
      </c>
      <c r="I1007" t="s">
        <v>178</v>
      </c>
      <c r="J1007" s="109">
        <v>113376713</v>
      </c>
      <c r="K1007" s="109">
        <v>101397602</v>
      </c>
      <c r="L1007" s="109">
        <v>101685752.14</v>
      </c>
      <c r="M1007" s="110">
        <v>113376713</v>
      </c>
      <c r="N1007" s="110" t="s">
        <v>551</v>
      </c>
      <c r="O1007" s="124" t="s">
        <v>7</v>
      </c>
    </row>
    <row r="1008" spans="2:15" ht="15" customHeight="1">
      <c r="B1008" s="125" t="s">
        <v>181</v>
      </c>
      <c r="C1008" t="s">
        <v>104</v>
      </c>
      <c r="E1008" t="s">
        <v>182</v>
      </c>
      <c r="F1008" t="s">
        <v>183</v>
      </c>
      <c r="G1008" t="s">
        <v>696</v>
      </c>
      <c r="H1008" t="s">
        <v>337</v>
      </c>
      <c r="I1008" t="s">
        <v>178</v>
      </c>
      <c r="J1008" s="109">
        <v>230356165</v>
      </c>
      <c r="K1008" s="109">
        <v>201505791</v>
      </c>
      <c r="L1008" s="109">
        <v>202171051.16</v>
      </c>
      <c r="M1008" s="110">
        <v>230356165</v>
      </c>
      <c r="N1008" s="110" t="s">
        <v>551</v>
      </c>
      <c r="O1008" s="124" t="s">
        <v>7</v>
      </c>
    </row>
    <row r="1009" spans="2:15" ht="15" customHeight="1">
      <c r="B1009" s="125" t="s">
        <v>181</v>
      </c>
      <c r="C1009" t="s">
        <v>104</v>
      </c>
      <c r="E1009" t="s">
        <v>182</v>
      </c>
      <c r="F1009" t="s">
        <v>183</v>
      </c>
      <c r="G1009" t="s">
        <v>697</v>
      </c>
      <c r="H1009" t="s">
        <v>335</v>
      </c>
      <c r="I1009" t="s">
        <v>178</v>
      </c>
      <c r="J1009" s="109">
        <v>300037671</v>
      </c>
      <c r="K1009" s="109">
        <v>249183457</v>
      </c>
      <c r="L1009" s="109">
        <v>249251566.16999999</v>
      </c>
      <c r="M1009" s="110">
        <v>300037671</v>
      </c>
      <c r="N1009" s="110" t="s">
        <v>655</v>
      </c>
      <c r="O1009" s="124" t="s">
        <v>7</v>
      </c>
    </row>
    <row r="1010" spans="2:15" ht="15" customHeight="1">
      <c r="B1010" s="125" t="s">
        <v>224</v>
      </c>
      <c r="C1010" t="s">
        <v>104</v>
      </c>
      <c r="E1010" t="s">
        <v>182</v>
      </c>
      <c r="F1010" t="s">
        <v>183</v>
      </c>
      <c r="G1010" t="s">
        <v>698</v>
      </c>
      <c r="H1010" t="s">
        <v>338</v>
      </c>
      <c r="I1010" t="s">
        <v>178</v>
      </c>
      <c r="J1010" s="109">
        <v>9582904112</v>
      </c>
      <c r="K1010" s="109">
        <v>7000000000</v>
      </c>
      <c r="L1010" s="109">
        <v>7147091705.1099997</v>
      </c>
      <c r="M1010" s="110">
        <v>9582904112</v>
      </c>
      <c r="N1010" s="110" t="s">
        <v>565</v>
      </c>
      <c r="O1010" s="124" t="s">
        <v>7</v>
      </c>
    </row>
    <row r="1011" spans="2:15" ht="15" customHeight="1">
      <c r="B1011" s="125" t="s">
        <v>224</v>
      </c>
      <c r="C1011" t="s">
        <v>104</v>
      </c>
      <c r="E1011" t="s">
        <v>182</v>
      </c>
      <c r="F1011" t="s">
        <v>183</v>
      </c>
      <c r="G1011" t="s">
        <v>698</v>
      </c>
      <c r="H1011" t="s">
        <v>339</v>
      </c>
      <c r="I1011" t="s">
        <v>178</v>
      </c>
      <c r="J1011" s="109">
        <v>26436821919</v>
      </c>
      <c r="K1011" s="109">
        <v>17999999999</v>
      </c>
      <c r="L1011" s="109">
        <v>18384363053.830002</v>
      </c>
      <c r="M1011" s="110">
        <v>26436821919</v>
      </c>
      <c r="N1011" s="110" t="s">
        <v>699</v>
      </c>
      <c r="O1011" s="124" t="s">
        <v>7</v>
      </c>
    </row>
    <row r="1012" spans="2:15" ht="15" customHeight="1">
      <c r="B1012" s="125" t="s">
        <v>181</v>
      </c>
      <c r="C1012" t="s">
        <v>104</v>
      </c>
      <c r="E1012" t="s">
        <v>182</v>
      </c>
      <c r="F1012" t="s">
        <v>183</v>
      </c>
      <c r="G1012" t="s">
        <v>672</v>
      </c>
      <c r="H1012" t="s">
        <v>308</v>
      </c>
      <c r="I1012" t="s">
        <v>178</v>
      </c>
      <c r="J1012" s="109">
        <v>206715753</v>
      </c>
      <c r="K1012" s="109">
        <v>174151677</v>
      </c>
      <c r="L1012" s="109">
        <v>174296773.53999999</v>
      </c>
      <c r="M1012" s="110">
        <v>206715753</v>
      </c>
      <c r="N1012" s="110" t="s">
        <v>570</v>
      </c>
      <c r="O1012" s="124" t="s">
        <v>7</v>
      </c>
    </row>
    <row r="1013" spans="2:15" ht="15" customHeight="1">
      <c r="B1013" s="125" t="s">
        <v>181</v>
      </c>
      <c r="C1013" t="s">
        <v>104</v>
      </c>
      <c r="E1013" t="s">
        <v>182</v>
      </c>
      <c r="F1013" t="s">
        <v>183</v>
      </c>
      <c r="G1013" t="s">
        <v>676</v>
      </c>
      <c r="H1013" t="s">
        <v>335</v>
      </c>
      <c r="I1013" t="s">
        <v>178</v>
      </c>
      <c r="J1013" s="109">
        <v>296003424</v>
      </c>
      <c r="K1013" s="109">
        <v>249188538</v>
      </c>
      <c r="L1013" s="109">
        <v>249251566.09999999</v>
      </c>
      <c r="M1013" s="110">
        <v>296003424</v>
      </c>
      <c r="N1013" s="110" t="s">
        <v>655</v>
      </c>
      <c r="O1013" s="124" t="s">
        <v>7</v>
      </c>
    </row>
    <row r="1014" spans="2:15" ht="15" customHeight="1">
      <c r="B1014" s="125" t="s">
        <v>224</v>
      </c>
      <c r="C1014" t="s">
        <v>74</v>
      </c>
      <c r="E1014" t="s">
        <v>182</v>
      </c>
      <c r="F1014" t="s">
        <v>183</v>
      </c>
      <c r="G1014" t="s">
        <v>548</v>
      </c>
      <c r="H1014" t="s">
        <v>549</v>
      </c>
      <c r="I1014" t="s">
        <v>178</v>
      </c>
      <c r="J1014" s="109">
        <v>1245479452</v>
      </c>
      <c r="K1014" s="109">
        <v>1020328768</v>
      </c>
      <c r="L1014" s="109">
        <v>1021097799.13</v>
      </c>
      <c r="M1014" s="110">
        <v>1245479452</v>
      </c>
      <c r="N1014" s="110" t="s">
        <v>550</v>
      </c>
      <c r="O1014" s="124" t="s">
        <v>67</v>
      </c>
    </row>
    <row r="1015" spans="2:15" ht="15" customHeight="1">
      <c r="B1015" s="125" t="s">
        <v>224</v>
      </c>
      <c r="C1015" t="s">
        <v>74</v>
      </c>
      <c r="E1015" t="s">
        <v>182</v>
      </c>
      <c r="F1015" t="s">
        <v>183</v>
      </c>
      <c r="G1015" t="s">
        <v>548</v>
      </c>
      <c r="H1015" t="s">
        <v>549</v>
      </c>
      <c r="I1015" t="s">
        <v>178</v>
      </c>
      <c r="J1015" s="109">
        <v>1245479452</v>
      </c>
      <c r="K1015" s="109">
        <v>1020328768</v>
      </c>
      <c r="L1015" s="109">
        <v>1021097799.13</v>
      </c>
      <c r="M1015" s="110">
        <v>1245479452</v>
      </c>
      <c r="N1015" s="110" t="s">
        <v>550</v>
      </c>
      <c r="O1015" s="124" t="s">
        <v>67</v>
      </c>
    </row>
    <row r="1016" spans="2:15" ht="15" customHeight="1" thickBot="1">
      <c r="B1016" s="119"/>
      <c r="C1016" s="120"/>
      <c r="D1016" s="120"/>
      <c r="E1016" s="120"/>
      <c r="F1016" s="120"/>
      <c r="G1016" s="127" t="s">
        <v>341</v>
      </c>
      <c r="H1016" s="127"/>
      <c r="I1016" s="127"/>
      <c r="J1016" s="121">
        <f>SUM(J510:J1015)</f>
        <v>1348652207708.9399</v>
      </c>
      <c r="K1016" s="121">
        <f t="shared" ref="K1016:M1016" si="9">SUM(K510:K1015)</f>
        <v>886010077710</v>
      </c>
      <c r="L1016" s="121">
        <f t="shared" si="9"/>
        <v>895105063117.71069</v>
      </c>
      <c r="M1016" s="121">
        <f t="shared" si="9"/>
        <v>1348652207708.9399</v>
      </c>
      <c r="N1016" s="128"/>
      <c r="O1016" s="129"/>
    </row>
    <row r="1017" spans="2:15" ht="15" customHeight="1" thickTop="1"/>
  </sheetData>
  <mergeCells count="50">
    <mergeCell ref="B506:O506"/>
    <mergeCell ref="B507:O507"/>
    <mergeCell ref="B164:O164"/>
    <mergeCell ref="B502:O502"/>
    <mergeCell ref="B503:O503"/>
    <mergeCell ref="B504:O504"/>
    <mergeCell ref="B505:O505"/>
    <mergeCell ref="B159:O159"/>
    <mergeCell ref="B160:O160"/>
    <mergeCell ref="B161:O161"/>
    <mergeCell ref="B162:O162"/>
    <mergeCell ref="B163:O163"/>
    <mergeCell ref="B2:F2"/>
    <mergeCell ref="B3:F3"/>
    <mergeCell ref="B4:F4"/>
    <mergeCell ref="B6:F13"/>
    <mergeCell ref="B14:F14"/>
    <mergeCell ref="B16:F16"/>
    <mergeCell ref="B17:F40"/>
    <mergeCell ref="B41:F41"/>
    <mergeCell ref="B42:F44"/>
    <mergeCell ref="B45:F45"/>
    <mergeCell ref="B47:F49"/>
    <mergeCell ref="B50:F51"/>
    <mergeCell ref="B52:F53"/>
    <mergeCell ref="B54:F55"/>
    <mergeCell ref="B56:F56"/>
    <mergeCell ref="B57:F57"/>
    <mergeCell ref="B58:F59"/>
    <mergeCell ref="B69:I71"/>
    <mergeCell ref="B73:F73"/>
    <mergeCell ref="B74:F75"/>
    <mergeCell ref="B76:F76"/>
    <mergeCell ref="B77:F78"/>
    <mergeCell ref="B80:F80"/>
    <mergeCell ref="B81:F83"/>
    <mergeCell ref="B85:C85"/>
    <mergeCell ref="B86:C86"/>
    <mergeCell ref="B87:C87"/>
    <mergeCell ref="B89:F89"/>
    <mergeCell ref="B101:F101"/>
    <mergeCell ref="B102:F103"/>
    <mergeCell ref="B125:F126"/>
    <mergeCell ref="B131:F132"/>
    <mergeCell ref="B141:F142"/>
    <mergeCell ref="B109:F109"/>
    <mergeCell ref="B110:F110"/>
    <mergeCell ref="B115:F115"/>
    <mergeCell ref="B116:F116"/>
    <mergeCell ref="B118:F119"/>
  </mergeCells>
  <pageMargins left="0.7" right="0.7" top="0.75" bottom="0.75" header="0" footer="0"/>
  <pageSetup orientation="portrait"/>
  <ignoredErrors>
    <ignoredError sqref="D6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0"/>
  <sheetViews>
    <sheetView workbookViewId="0"/>
  </sheetViews>
  <sheetFormatPr baseColWidth="10" defaultColWidth="14.44140625" defaultRowHeight="15" customHeight="1"/>
  <cols>
    <col min="1" max="1" width="35.109375" customWidth="1"/>
    <col min="2" max="2" width="18.44140625" customWidth="1"/>
    <col min="3" max="3" width="15.33203125" customWidth="1"/>
    <col min="4" max="4" width="14.33203125" customWidth="1"/>
    <col min="5" max="6" width="15.33203125" customWidth="1"/>
    <col min="7" max="7" width="10.6640625" customWidth="1"/>
    <col min="8" max="8" width="32.44140625" customWidth="1"/>
    <col min="9" max="9" width="19.109375" customWidth="1"/>
    <col min="10" max="11" width="15.33203125" customWidth="1"/>
    <col min="12" max="12" width="16.6640625" customWidth="1"/>
    <col min="13" max="26" width="10.6640625" customWidth="1"/>
  </cols>
  <sheetData>
    <row r="1" spans="1:13" ht="14.25" customHeight="1">
      <c r="A1" s="130" t="s">
        <v>700</v>
      </c>
      <c r="B1" s="131"/>
      <c r="C1" s="130" t="s">
        <v>174</v>
      </c>
      <c r="D1" s="131"/>
      <c r="E1" s="132"/>
      <c r="F1" s="60"/>
      <c r="I1" s="60"/>
      <c r="J1" s="60"/>
      <c r="L1" s="60"/>
    </row>
    <row r="2" spans="1:13" ht="14.25" customHeight="1">
      <c r="A2" s="130" t="s">
        <v>65</v>
      </c>
      <c r="B2" s="130" t="s">
        <v>66</v>
      </c>
      <c r="C2" s="133" t="s">
        <v>7</v>
      </c>
      <c r="D2" s="211" t="s">
        <v>67</v>
      </c>
      <c r="E2" s="134" t="s">
        <v>68</v>
      </c>
      <c r="F2" s="60"/>
      <c r="H2" s="61" t="s">
        <v>65</v>
      </c>
      <c r="I2" s="62" t="s">
        <v>66</v>
      </c>
      <c r="J2" s="62" t="s">
        <v>7</v>
      </c>
      <c r="K2" s="61" t="s">
        <v>67</v>
      </c>
      <c r="L2" s="62" t="s">
        <v>68</v>
      </c>
      <c r="M2" s="61" t="s">
        <v>69</v>
      </c>
    </row>
    <row r="3" spans="1:13" ht="14.25" customHeight="1">
      <c r="A3" s="135" t="s">
        <v>70</v>
      </c>
      <c r="B3" s="135" t="s">
        <v>71</v>
      </c>
      <c r="C3" s="212">
        <v>22001999194.32</v>
      </c>
      <c r="D3" s="213"/>
      <c r="E3" s="214">
        <v>22001999194.32</v>
      </c>
      <c r="F3" s="60"/>
      <c r="H3" s="59" t="s">
        <v>70</v>
      </c>
      <c r="I3" s="60" t="s">
        <v>71</v>
      </c>
      <c r="J3" s="60">
        <v>21514223997.269997</v>
      </c>
      <c r="L3" s="60">
        <v>21514223997.269997</v>
      </c>
      <c r="M3" s="63">
        <f t="shared" ref="M3:M32" si="0">L3/$L$32</f>
        <v>2.4251873966440941E-2</v>
      </c>
    </row>
    <row r="4" spans="1:13" ht="14.25" customHeight="1">
      <c r="A4" s="135" t="s">
        <v>704</v>
      </c>
      <c r="B4" s="135" t="s">
        <v>71</v>
      </c>
      <c r="C4" s="212">
        <v>504235469.25</v>
      </c>
      <c r="D4" s="213"/>
      <c r="E4" s="214">
        <v>504235469.25</v>
      </c>
      <c r="F4" s="60"/>
      <c r="H4" s="59" t="s">
        <v>73</v>
      </c>
      <c r="I4" s="60" t="s">
        <v>71</v>
      </c>
      <c r="J4" s="60"/>
      <c r="K4" s="59">
        <v>10004413718.02</v>
      </c>
      <c r="L4" s="60">
        <v>10004413718.02</v>
      </c>
      <c r="M4" s="63">
        <f t="shared" si="0"/>
        <v>1.1277459072116259E-2</v>
      </c>
    </row>
    <row r="5" spans="1:13" ht="14.25" customHeight="1">
      <c r="A5" s="135" t="s">
        <v>73</v>
      </c>
      <c r="B5" s="135" t="s">
        <v>71</v>
      </c>
      <c r="C5" s="212">
        <v>30365149799.489998</v>
      </c>
      <c r="D5" s="213"/>
      <c r="E5" s="214">
        <v>30365149799.489998</v>
      </c>
      <c r="F5" s="60"/>
      <c r="H5" s="59" t="s">
        <v>74</v>
      </c>
      <c r="I5" s="60" t="s">
        <v>71</v>
      </c>
      <c r="J5" s="60">
        <v>98203881.680000007</v>
      </c>
      <c r="K5" s="59">
        <v>22438550929.279999</v>
      </c>
      <c r="L5" s="60">
        <v>22536754810.959999</v>
      </c>
      <c r="M5" s="63">
        <f t="shared" si="0"/>
        <v>2.5404520161049632E-2</v>
      </c>
    </row>
    <row r="6" spans="1:13" ht="14.25" customHeight="1">
      <c r="A6" s="135" t="s">
        <v>75</v>
      </c>
      <c r="B6" s="135" t="s">
        <v>71</v>
      </c>
      <c r="C6" s="212">
        <v>22827636272.040001</v>
      </c>
      <c r="D6" s="213"/>
      <c r="E6" s="214">
        <v>22827636272.040001</v>
      </c>
      <c r="F6" s="60"/>
      <c r="H6" s="59" t="s">
        <v>75</v>
      </c>
      <c r="I6" s="60" t="s">
        <v>71</v>
      </c>
      <c r="J6" s="60">
        <v>20385949001.100002</v>
      </c>
      <c r="L6" s="60">
        <v>20385949001.100002</v>
      </c>
      <c r="M6" s="63">
        <f t="shared" si="0"/>
        <v>2.2980027814329042E-2</v>
      </c>
    </row>
    <row r="7" spans="1:13" ht="14.25" customHeight="1">
      <c r="A7" s="135" t="s">
        <v>77</v>
      </c>
      <c r="B7" s="135" t="s">
        <v>78</v>
      </c>
      <c r="C7" s="212">
        <v>34471968753.019997</v>
      </c>
      <c r="D7" s="213"/>
      <c r="E7" s="214">
        <v>34471968753.019997</v>
      </c>
      <c r="F7" s="60"/>
      <c r="H7" s="59" t="s">
        <v>77</v>
      </c>
      <c r="I7" s="60" t="s">
        <v>78</v>
      </c>
      <c r="J7" s="60">
        <v>34546074710.229996</v>
      </c>
      <c r="L7" s="60">
        <v>34546074710.229996</v>
      </c>
      <c r="M7" s="63">
        <f t="shared" si="0"/>
        <v>3.8942006461123689E-2</v>
      </c>
    </row>
    <row r="8" spans="1:13" ht="14.25" customHeight="1">
      <c r="A8" s="135" t="s">
        <v>705</v>
      </c>
      <c r="B8" s="135" t="s">
        <v>71</v>
      </c>
      <c r="C8" s="212">
        <v>12161691155.08</v>
      </c>
      <c r="D8" s="213"/>
      <c r="E8" s="214">
        <v>12161691155.08</v>
      </c>
      <c r="F8" s="60"/>
      <c r="H8" s="59" t="s">
        <v>79</v>
      </c>
      <c r="I8" s="60" t="s">
        <v>71</v>
      </c>
      <c r="J8" s="60">
        <v>1026602369.92</v>
      </c>
      <c r="L8" s="60">
        <v>1026602369.92</v>
      </c>
      <c r="M8" s="63">
        <f t="shared" si="0"/>
        <v>1.1572358497386973E-3</v>
      </c>
    </row>
    <row r="9" spans="1:13" ht="14.25" customHeight="1">
      <c r="A9" s="135" t="s">
        <v>79</v>
      </c>
      <c r="B9" s="135" t="s">
        <v>71</v>
      </c>
      <c r="C9" s="212">
        <v>1019676013.08</v>
      </c>
      <c r="D9" s="213"/>
      <c r="E9" s="214">
        <v>1019676013.08</v>
      </c>
      <c r="F9" s="60"/>
      <c r="H9" s="59" t="s">
        <v>80</v>
      </c>
      <c r="I9" s="60" t="s">
        <v>71</v>
      </c>
      <c r="J9" s="60">
        <v>60190040398.569992</v>
      </c>
      <c r="L9" s="60">
        <v>60190040398.569992</v>
      </c>
      <c r="M9" s="63">
        <f t="shared" si="0"/>
        <v>6.784912502381385E-2</v>
      </c>
    </row>
    <row r="10" spans="1:13" ht="14.25" customHeight="1">
      <c r="A10" s="135" t="s">
        <v>80</v>
      </c>
      <c r="B10" s="135" t="s">
        <v>71</v>
      </c>
      <c r="C10" s="212">
        <v>64636395502.119995</v>
      </c>
      <c r="D10" s="213"/>
      <c r="E10" s="214">
        <v>64636395502.119995</v>
      </c>
      <c r="F10" s="60"/>
      <c r="H10" s="59" t="s">
        <v>82</v>
      </c>
      <c r="I10" s="60" t="s">
        <v>71</v>
      </c>
      <c r="J10" s="60">
        <v>3000796051.2399998</v>
      </c>
      <c r="L10" s="60">
        <v>3000796051.2399998</v>
      </c>
      <c r="M10" s="63">
        <f t="shared" si="0"/>
        <v>3.3826424621636714E-3</v>
      </c>
    </row>
    <row r="11" spans="1:13" ht="14.25" customHeight="1">
      <c r="A11" s="135" t="s">
        <v>82</v>
      </c>
      <c r="B11" s="135" t="s">
        <v>71</v>
      </c>
      <c r="C11" s="212">
        <v>1499994901.6800001</v>
      </c>
      <c r="D11" s="213"/>
      <c r="E11" s="214">
        <v>1499994901.6800001</v>
      </c>
      <c r="F11" s="60"/>
      <c r="H11" s="59" t="s">
        <v>83</v>
      </c>
      <c r="I11" s="60" t="s">
        <v>71</v>
      </c>
      <c r="J11" s="60">
        <v>66205948044.760002</v>
      </c>
      <c r="L11" s="60">
        <v>66205948044.760002</v>
      </c>
      <c r="M11" s="63">
        <f t="shared" si="0"/>
        <v>7.463054712147639E-2</v>
      </c>
    </row>
    <row r="12" spans="1:13" ht="14.25" customHeight="1">
      <c r="A12" s="135" t="s">
        <v>83</v>
      </c>
      <c r="B12" s="135" t="s">
        <v>71</v>
      </c>
      <c r="C12" s="212">
        <v>63380045817.870003</v>
      </c>
      <c r="D12" s="213"/>
      <c r="E12" s="214">
        <v>63380045817.870003</v>
      </c>
      <c r="F12" s="60"/>
      <c r="H12" s="59" t="s">
        <v>84</v>
      </c>
      <c r="I12" s="60" t="s">
        <v>71</v>
      </c>
      <c r="J12" s="60">
        <v>6344206028.2399998</v>
      </c>
      <c r="L12" s="60">
        <v>6344206028.2399998</v>
      </c>
      <c r="M12" s="63">
        <f t="shared" si="0"/>
        <v>7.151495914216331E-3</v>
      </c>
    </row>
    <row r="13" spans="1:13" ht="14.25" customHeight="1">
      <c r="A13" s="135" t="s">
        <v>84</v>
      </c>
      <c r="B13" s="135" t="s">
        <v>71</v>
      </c>
      <c r="C13" s="212">
        <v>6341750516.9700003</v>
      </c>
      <c r="D13" s="213"/>
      <c r="E13" s="214">
        <v>6341750516.9700003</v>
      </c>
      <c r="F13" s="60"/>
      <c r="H13" s="59" t="s">
        <v>85</v>
      </c>
      <c r="I13" s="60" t="s">
        <v>71</v>
      </c>
      <c r="J13" s="60">
        <v>46487479252.639992</v>
      </c>
      <c r="L13" s="60">
        <v>46487479252.639992</v>
      </c>
      <c r="M13" s="63">
        <f t="shared" si="0"/>
        <v>5.2402935285772952E-2</v>
      </c>
    </row>
    <row r="14" spans="1:13" ht="14.25" customHeight="1">
      <c r="A14" s="135" t="s">
        <v>85</v>
      </c>
      <c r="B14" s="135" t="s">
        <v>71</v>
      </c>
      <c r="C14" s="212">
        <v>25800301496.089993</v>
      </c>
      <c r="D14" s="213"/>
      <c r="E14" s="214">
        <v>25800301496.089993</v>
      </c>
      <c r="F14" s="60"/>
      <c r="H14" s="59" t="s">
        <v>86</v>
      </c>
      <c r="I14" s="60" t="s">
        <v>71</v>
      </c>
      <c r="J14" s="60">
        <v>49832131240.369995</v>
      </c>
      <c r="L14" s="60">
        <v>49832131240.369995</v>
      </c>
      <c r="M14" s="63">
        <f t="shared" si="0"/>
        <v>5.6173188792398479E-2</v>
      </c>
    </row>
    <row r="15" spans="1:13" ht="14.25" customHeight="1">
      <c r="A15" s="135" t="s">
        <v>86</v>
      </c>
      <c r="B15" s="135" t="s">
        <v>71</v>
      </c>
      <c r="C15" s="212">
        <v>45556143011.590004</v>
      </c>
      <c r="D15" s="213"/>
      <c r="E15" s="214">
        <v>45556143011.590004</v>
      </c>
      <c r="F15" s="60"/>
      <c r="H15" s="59" t="s">
        <v>87</v>
      </c>
      <c r="I15" s="60" t="s">
        <v>71</v>
      </c>
      <c r="J15" s="60">
        <v>78644065750.340012</v>
      </c>
      <c r="L15" s="60">
        <v>78644065750.340012</v>
      </c>
      <c r="M15" s="63">
        <f t="shared" si="0"/>
        <v>8.8651395050444726E-2</v>
      </c>
    </row>
    <row r="16" spans="1:13" ht="14.25" customHeight="1">
      <c r="A16" s="135" t="s">
        <v>87</v>
      </c>
      <c r="B16" s="135" t="s">
        <v>71</v>
      </c>
      <c r="C16" s="212">
        <v>76410893719.859985</v>
      </c>
      <c r="D16" s="213">
        <v>1509514600.01</v>
      </c>
      <c r="E16" s="214">
        <v>77920408319.86998</v>
      </c>
      <c r="F16" s="60"/>
      <c r="H16" s="59" t="s">
        <v>88</v>
      </c>
      <c r="I16" s="60" t="s">
        <v>71</v>
      </c>
      <c r="J16" s="60">
        <v>9629763825.8799992</v>
      </c>
      <c r="L16" s="60">
        <v>9629763825.8799992</v>
      </c>
      <c r="M16" s="63">
        <f t="shared" si="0"/>
        <v>1.0855135591293854E-2</v>
      </c>
    </row>
    <row r="17" spans="1:13" ht="14.25" customHeight="1">
      <c r="A17" s="135" t="s">
        <v>88</v>
      </c>
      <c r="B17" s="135" t="s">
        <v>71</v>
      </c>
      <c r="C17" s="212">
        <v>5060748187.8699999</v>
      </c>
      <c r="D17" s="213"/>
      <c r="E17" s="214">
        <v>5060748187.8699999</v>
      </c>
      <c r="F17" s="60"/>
      <c r="H17" s="59" t="s">
        <v>89</v>
      </c>
      <c r="I17" s="60" t="s">
        <v>90</v>
      </c>
      <c r="J17" s="60">
        <v>54835355770.339996</v>
      </c>
      <c r="L17" s="60">
        <v>54835355770.339996</v>
      </c>
      <c r="M17" s="63">
        <f t="shared" si="0"/>
        <v>6.1813065496389062E-2</v>
      </c>
    </row>
    <row r="18" spans="1:13" ht="14.25" customHeight="1">
      <c r="A18" s="135" t="s">
        <v>89</v>
      </c>
      <c r="B18" s="135" t="s">
        <v>89</v>
      </c>
      <c r="C18" s="212">
        <v>50514968366.26001</v>
      </c>
      <c r="D18" s="213"/>
      <c r="E18" s="214">
        <v>50514968366.26001</v>
      </c>
      <c r="F18" s="60"/>
      <c r="H18" s="59" t="s">
        <v>91</v>
      </c>
      <c r="I18" s="60" t="s">
        <v>71</v>
      </c>
      <c r="J18" s="60">
        <v>5009909565.1400003</v>
      </c>
      <c r="L18" s="60">
        <v>5009909565.1400003</v>
      </c>
      <c r="M18" s="63">
        <f t="shared" si="0"/>
        <v>5.6474123989998281E-3</v>
      </c>
    </row>
    <row r="19" spans="1:13" ht="14.25" customHeight="1">
      <c r="A19" s="135" t="s">
        <v>91</v>
      </c>
      <c r="B19" s="135" t="s">
        <v>71</v>
      </c>
      <c r="C19" s="212">
        <v>6769725161.789999</v>
      </c>
      <c r="D19" s="213"/>
      <c r="E19" s="214">
        <v>6769725161.789999</v>
      </c>
      <c r="F19" s="60"/>
      <c r="H19" s="59" t="s">
        <v>92</v>
      </c>
      <c r="I19" s="60" t="s">
        <v>71</v>
      </c>
      <c r="J19" s="60">
        <v>37744898579.140007</v>
      </c>
      <c r="L19" s="60">
        <v>37744898579.140007</v>
      </c>
      <c r="M19" s="63">
        <f t="shared" si="0"/>
        <v>4.2547875458280766E-2</v>
      </c>
    </row>
    <row r="20" spans="1:13" ht="14.25" customHeight="1">
      <c r="A20" s="135" t="s">
        <v>92</v>
      </c>
      <c r="B20" s="135" t="s">
        <v>71</v>
      </c>
      <c r="C20" s="212">
        <v>20033772028.68</v>
      </c>
      <c r="D20" s="213"/>
      <c r="E20" s="214">
        <v>20033772028.68</v>
      </c>
      <c r="F20" s="60"/>
      <c r="H20" s="59" t="s">
        <v>93</v>
      </c>
      <c r="I20" s="60" t="s">
        <v>90</v>
      </c>
      <c r="J20" s="60">
        <v>29713004441.950001</v>
      </c>
      <c r="L20" s="60">
        <v>29713004441.950001</v>
      </c>
      <c r="M20" s="63">
        <f t="shared" si="0"/>
        <v>3.3493935871538282E-2</v>
      </c>
    </row>
    <row r="21" spans="1:13" ht="14.25" customHeight="1">
      <c r="A21" s="135" t="s">
        <v>93</v>
      </c>
      <c r="B21" s="135" t="s">
        <v>71</v>
      </c>
      <c r="C21" s="212">
        <v>20575468075.66</v>
      </c>
      <c r="D21" s="213"/>
      <c r="E21" s="214">
        <v>20575468075.66</v>
      </c>
      <c r="F21" s="60"/>
      <c r="H21" s="59" t="s">
        <v>94</v>
      </c>
      <c r="I21" s="60" t="s">
        <v>71</v>
      </c>
      <c r="J21" s="60">
        <v>55046916172.540001</v>
      </c>
      <c r="L21" s="60">
        <v>55046916172.540001</v>
      </c>
      <c r="M21" s="63">
        <f t="shared" si="0"/>
        <v>6.2051546615256983E-2</v>
      </c>
    </row>
    <row r="22" spans="1:13" ht="14.25" customHeight="1">
      <c r="A22" s="135" t="s">
        <v>94</v>
      </c>
      <c r="B22" s="135" t="s">
        <v>71</v>
      </c>
      <c r="C22" s="212">
        <v>47818024749.539993</v>
      </c>
      <c r="D22" s="213"/>
      <c r="E22" s="214">
        <v>47818024749.539993</v>
      </c>
      <c r="F22" s="60"/>
      <c r="H22" s="59" t="s">
        <v>95</v>
      </c>
      <c r="I22" s="60" t="s">
        <v>71</v>
      </c>
      <c r="J22" s="60">
        <v>3084266942.8899999</v>
      </c>
      <c r="L22" s="60">
        <v>3084266942.8899999</v>
      </c>
      <c r="M22" s="63">
        <f t="shared" si="0"/>
        <v>3.4767348888493431E-3</v>
      </c>
    </row>
    <row r="23" spans="1:13" ht="14.25" customHeight="1">
      <c r="A23" s="135" t="s">
        <v>95</v>
      </c>
      <c r="B23" s="135" t="s">
        <v>71</v>
      </c>
      <c r="C23" s="212">
        <v>3083467583.5500002</v>
      </c>
      <c r="D23" s="213"/>
      <c r="E23" s="214">
        <v>3083467583.5500002</v>
      </c>
      <c r="F23" s="60"/>
      <c r="H23" s="59" t="s">
        <v>96</v>
      </c>
      <c r="I23" s="60" t="s">
        <v>71</v>
      </c>
      <c r="J23" s="60">
        <v>7176525075.21</v>
      </c>
      <c r="L23" s="60">
        <v>7176525075.21</v>
      </c>
      <c r="M23" s="63">
        <f t="shared" si="0"/>
        <v>8.0897262045370993E-3</v>
      </c>
    </row>
    <row r="24" spans="1:13" ht="14.25" customHeight="1">
      <c r="A24" s="135" t="s">
        <v>405</v>
      </c>
      <c r="B24" s="135" t="s">
        <v>71</v>
      </c>
      <c r="C24" s="212">
        <v>1665794944.8299999</v>
      </c>
      <c r="D24" s="213"/>
      <c r="E24" s="214">
        <v>1665794944.8299999</v>
      </c>
      <c r="F24" s="60"/>
      <c r="H24" s="59" t="s">
        <v>97</v>
      </c>
      <c r="I24" s="60" t="s">
        <v>71</v>
      </c>
      <c r="J24" s="60">
        <v>39358046905.080002</v>
      </c>
      <c r="L24" s="60">
        <v>39358046905.080002</v>
      </c>
      <c r="M24" s="63">
        <f t="shared" si="0"/>
        <v>4.4366294281791951E-2</v>
      </c>
    </row>
    <row r="25" spans="1:13" ht="14.25" customHeight="1">
      <c r="A25" s="135" t="s">
        <v>706</v>
      </c>
      <c r="B25" s="135" t="s">
        <v>71</v>
      </c>
      <c r="C25" s="212">
        <v>4635072246.4499998</v>
      </c>
      <c r="D25" s="213"/>
      <c r="E25" s="214">
        <v>4635072246.4499998</v>
      </c>
      <c r="F25" s="60"/>
      <c r="H25" s="59" t="s">
        <v>98</v>
      </c>
      <c r="I25" s="60" t="s">
        <v>71</v>
      </c>
      <c r="J25" s="60">
        <v>27422795880.139999</v>
      </c>
      <c r="L25" s="60">
        <v>27422795880.139999</v>
      </c>
      <c r="M25" s="63">
        <f t="shared" si="0"/>
        <v>3.091230199969015E-2</v>
      </c>
    </row>
    <row r="26" spans="1:13" ht="14.25" customHeight="1">
      <c r="A26" s="135" t="s">
        <v>96</v>
      </c>
      <c r="B26" s="135" t="s">
        <v>71</v>
      </c>
      <c r="C26" s="212">
        <v>6150263664.5900002</v>
      </c>
      <c r="D26" s="213"/>
      <c r="E26" s="214">
        <v>6150263664.5900002</v>
      </c>
      <c r="F26" s="60"/>
      <c r="H26" s="59" t="s">
        <v>99</v>
      </c>
      <c r="I26" s="60" t="s">
        <v>71</v>
      </c>
      <c r="J26" s="60">
        <v>662952385.86000001</v>
      </c>
      <c r="L26" s="60">
        <v>662952385.86000001</v>
      </c>
      <c r="M26" s="63">
        <f t="shared" si="0"/>
        <v>7.4731199738685471E-4</v>
      </c>
    </row>
    <row r="27" spans="1:13" ht="14.25" customHeight="1">
      <c r="A27" s="135" t="s">
        <v>97</v>
      </c>
      <c r="B27" s="135" t="s">
        <v>71</v>
      </c>
      <c r="C27" s="212">
        <v>39348099591.900002</v>
      </c>
      <c r="D27" s="213"/>
      <c r="E27" s="214">
        <v>39348099591.900002</v>
      </c>
      <c r="F27" s="60"/>
      <c r="H27" s="59" t="s">
        <v>100</v>
      </c>
      <c r="I27" s="60" t="s">
        <v>71</v>
      </c>
      <c r="J27" s="60">
        <v>306904063.19999999</v>
      </c>
      <c r="L27" s="60">
        <v>306904063.19999999</v>
      </c>
      <c r="M27" s="63">
        <f t="shared" si="0"/>
        <v>3.4595710546936245E-4</v>
      </c>
    </row>
    <row r="28" spans="1:13" ht="14.25" customHeight="1">
      <c r="A28" s="135" t="s">
        <v>98</v>
      </c>
      <c r="B28" s="135" t="s">
        <v>71</v>
      </c>
      <c r="C28" s="212">
        <v>27707846505.34</v>
      </c>
      <c r="D28" s="213"/>
      <c r="E28" s="214">
        <v>27707846505.34</v>
      </c>
      <c r="F28" s="60"/>
      <c r="H28" s="59" t="s">
        <v>101</v>
      </c>
      <c r="I28" s="60" t="s">
        <v>71</v>
      </c>
      <c r="J28" s="60">
        <v>42791217638.07</v>
      </c>
      <c r="L28" s="60">
        <v>42791217638.07</v>
      </c>
      <c r="M28" s="63">
        <f t="shared" si="0"/>
        <v>4.8236330399864927E-2</v>
      </c>
    </row>
    <row r="29" spans="1:13" ht="14.25" customHeight="1">
      <c r="A29" s="135" t="s">
        <v>100</v>
      </c>
      <c r="B29" s="135" t="s">
        <v>71</v>
      </c>
      <c r="C29" s="212">
        <v>2025338318.95</v>
      </c>
      <c r="D29" s="213"/>
      <c r="E29" s="214">
        <v>2025338318.95</v>
      </c>
      <c r="F29" s="60"/>
      <c r="H29" s="59" t="s">
        <v>102</v>
      </c>
      <c r="I29" s="60" t="s">
        <v>71</v>
      </c>
      <c r="J29" s="60">
        <v>36717956699.779991</v>
      </c>
      <c r="L29" s="60">
        <v>36717956699.779991</v>
      </c>
      <c r="M29" s="63">
        <f t="shared" si="0"/>
        <v>4.1390256897078676E-2</v>
      </c>
    </row>
    <row r="30" spans="1:13" ht="14.25" customHeight="1">
      <c r="A30" s="135" t="s">
        <v>101</v>
      </c>
      <c r="B30" s="135" t="s">
        <v>71</v>
      </c>
      <c r="C30" s="212">
        <v>81903537572.409988</v>
      </c>
      <c r="D30" s="213">
        <v>4636454070.6700001</v>
      </c>
      <c r="E30" s="214">
        <v>86539991643.079987</v>
      </c>
      <c r="F30" s="60"/>
      <c r="H30" s="59" t="s">
        <v>103</v>
      </c>
      <c r="I30" s="60" t="s">
        <v>90</v>
      </c>
      <c r="J30" s="60">
        <v>37840383038.360001</v>
      </c>
      <c r="L30" s="60">
        <v>37840383038.360001</v>
      </c>
      <c r="M30" s="63">
        <f t="shared" si="0"/>
        <v>4.2655510159446415E-2</v>
      </c>
    </row>
    <row r="31" spans="1:13" ht="14.25" customHeight="1">
      <c r="A31" s="135" t="s">
        <v>102</v>
      </c>
      <c r="B31" s="135" t="s">
        <v>71</v>
      </c>
      <c r="C31" s="212">
        <v>27440843552.119995</v>
      </c>
      <c r="D31" s="213"/>
      <c r="E31" s="214">
        <v>27440843552.119995</v>
      </c>
      <c r="F31" s="60"/>
      <c r="H31" s="59" t="s">
        <v>104</v>
      </c>
      <c r="I31" s="60" t="s">
        <v>71</v>
      </c>
      <c r="J31" s="60">
        <v>79056358746.559998</v>
      </c>
      <c r="L31" s="60">
        <v>79056358746.559998</v>
      </c>
      <c r="M31" s="63">
        <f t="shared" si="0"/>
        <v>8.9116151659042006E-2</v>
      </c>
    </row>
    <row r="32" spans="1:13" ht="14.25" customHeight="1">
      <c r="A32" s="135" t="s">
        <v>103</v>
      </c>
      <c r="B32" s="135" t="s">
        <v>89</v>
      </c>
      <c r="C32" s="212">
        <v>12727149840.170002</v>
      </c>
      <c r="D32" s="213"/>
      <c r="E32" s="214">
        <v>12727149840.170002</v>
      </c>
      <c r="F32" s="60"/>
      <c r="H32" s="59" t="s">
        <v>68</v>
      </c>
      <c r="I32" s="60"/>
      <c r="J32" s="60">
        <v>854672976456.49976</v>
      </c>
      <c r="K32" s="60">
        <v>32442964647.299999</v>
      </c>
      <c r="L32" s="60">
        <v>887115941103.7998</v>
      </c>
      <c r="M32" s="63">
        <f t="shared" si="0"/>
        <v>1</v>
      </c>
    </row>
    <row r="33" spans="1:12" ht="14.25" customHeight="1">
      <c r="A33" s="135" t="s">
        <v>104</v>
      </c>
      <c r="B33" s="135" t="s">
        <v>71</v>
      </c>
      <c r="C33" s="212">
        <v>82436089692.379974</v>
      </c>
      <c r="D33" s="213"/>
      <c r="E33" s="214">
        <v>82436089692.379974</v>
      </c>
      <c r="F33" s="60"/>
      <c r="I33" s="60"/>
      <c r="J33" s="60"/>
      <c r="L33" s="60"/>
    </row>
    <row r="34" spans="1:12" ht="14.25" customHeight="1">
      <c r="A34" s="136" t="s">
        <v>68</v>
      </c>
      <c r="B34" s="137"/>
      <c r="C34" s="215">
        <v>846874091704.94983</v>
      </c>
      <c r="D34" s="216">
        <v>6145968670.6800003</v>
      </c>
      <c r="E34" s="217">
        <v>853020060375.62976</v>
      </c>
      <c r="F34" s="60"/>
      <c r="I34" s="60"/>
      <c r="J34" s="60"/>
      <c r="L34" s="60"/>
    </row>
    <row r="35" spans="1:12" ht="14.25" customHeight="1">
      <c r="C35" s="60"/>
      <c r="D35" s="60"/>
      <c r="E35" s="60"/>
      <c r="F35" s="60"/>
      <c r="I35" s="60"/>
      <c r="J35" s="60"/>
      <c r="L35" s="60"/>
    </row>
    <row r="36" spans="1:12" ht="14.25" customHeight="1">
      <c r="C36" s="60"/>
      <c r="D36" s="60"/>
      <c r="E36" s="60"/>
      <c r="F36" s="60"/>
      <c r="I36" s="60" t="s">
        <v>78</v>
      </c>
      <c r="J36" s="60">
        <f t="shared" ref="J36:J37" si="1">SUMIF($I$2:$I$31,I36,$L$2:$L$31)</f>
        <v>34546074710.229996</v>
      </c>
      <c r="K36" s="63">
        <f t="shared" ref="K36:K37" si="2">J36/$L$32</f>
        <v>3.8942006461123689E-2</v>
      </c>
      <c r="L36" s="60"/>
    </row>
    <row r="37" spans="1:12" ht="14.25" customHeight="1">
      <c r="C37" s="60"/>
      <c r="D37" s="60"/>
      <c r="E37" s="60"/>
      <c r="F37" s="60"/>
      <c r="I37" s="60" t="s">
        <v>90</v>
      </c>
      <c r="J37" s="60">
        <f t="shared" si="1"/>
        <v>122388743250.64999</v>
      </c>
      <c r="K37" s="63">
        <f t="shared" si="2"/>
        <v>0.13796251152737374</v>
      </c>
      <c r="L37" s="60"/>
    </row>
    <row r="38" spans="1:12" ht="14.25" customHeight="1">
      <c r="C38" s="60"/>
      <c r="D38" s="60"/>
      <c r="E38" s="60"/>
      <c r="F38" s="60"/>
      <c r="I38" s="60"/>
      <c r="J38" s="60"/>
      <c r="L38" s="60"/>
    </row>
    <row r="39" spans="1:12" ht="14.25" customHeight="1">
      <c r="C39" s="60"/>
      <c r="D39" s="60"/>
      <c r="E39" s="60"/>
      <c r="F39" s="60"/>
      <c r="I39" s="60"/>
      <c r="J39" s="60"/>
      <c r="L39" s="60"/>
    </row>
    <row r="40" spans="1:12" ht="14.25" customHeight="1">
      <c r="C40" s="60"/>
      <c r="D40" s="60"/>
      <c r="E40" s="60"/>
      <c r="F40" s="60"/>
      <c r="I40" s="60"/>
      <c r="J40" s="60"/>
      <c r="L40" s="60"/>
    </row>
    <row r="41" spans="1:12" ht="14.25" customHeight="1">
      <c r="C41" s="60"/>
      <c r="D41" s="60"/>
      <c r="E41" s="60"/>
      <c r="F41" s="60"/>
      <c r="I41" s="60"/>
      <c r="J41" s="60"/>
      <c r="L41" s="60"/>
    </row>
    <row r="42" spans="1:12" ht="14.25" customHeight="1">
      <c r="C42" s="60"/>
      <c r="D42" s="60"/>
      <c r="E42" s="60"/>
      <c r="F42" s="60"/>
      <c r="I42" s="60"/>
      <c r="J42" s="60"/>
      <c r="L42" s="60"/>
    </row>
    <row r="43" spans="1:12" ht="14.25" customHeight="1">
      <c r="C43" s="60"/>
      <c r="D43" s="60"/>
      <c r="E43" s="60"/>
      <c r="F43" s="60"/>
      <c r="I43" s="60"/>
      <c r="J43" s="60"/>
      <c r="L43" s="60"/>
    </row>
    <row r="44" spans="1:12" ht="14.25" customHeight="1">
      <c r="C44" s="60"/>
      <c r="D44" s="60"/>
      <c r="E44" s="60"/>
      <c r="F44" s="60"/>
      <c r="I44" s="60"/>
      <c r="J44" s="60"/>
      <c r="L44" s="60"/>
    </row>
    <row r="45" spans="1:12" ht="14.25" customHeight="1">
      <c r="C45" s="60"/>
      <c r="D45" s="60"/>
      <c r="E45" s="60"/>
      <c r="F45" s="60"/>
      <c r="I45" s="60"/>
      <c r="J45" s="60"/>
      <c r="L45" s="60"/>
    </row>
    <row r="46" spans="1:12" ht="14.25" customHeight="1">
      <c r="C46" s="60"/>
      <c r="D46" s="60"/>
      <c r="E46" s="60"/>
      <c r="F46" s="60"/>
      <c r="I46" s="60"/>
      <c r="J46" s="60"/>
      <c r="L46" s="60"/>
    </row>
    <row r="47" spans="1:12" ht="14.25" customHeight="1">
      <c r="C47" s="60"/>
      <c r="D47" s="60"/>
      <c r="E47" s="60"/>
      <c r="F47" s="60"/>
      <c r="I47" s="60"/>
      <c r="J47" s="60"/>
      <c r="L47" s="60"/>
    </row>
    <row r="48" spans="1:12" ht="14.25" customHeight="1">
      <c r="C48" s="60"/>
      <c r="D48" s="60"/>
      <c r="E48" s="60"/>
      <c r="F48" s="60"/>
      <c r="I48" s="60"/>
      <c r="J48" s="60"/>
      <c r="L48" s="60"/>
    </row>
    <row r="49" spans="2:12" ht="14.25" customHeight="1">
      <c r="C49" s="60"/>
      <c r="D49" s="60"/>
      <c r="E49" s="60"/>
      <c r="F49" s="60"/>
      <c r="I49" s="60"/>
      <c r="J49" s="60"/>
      <c r="L49" s="60"/>
    </row>
    <row r="50" spans="2:12" ht="14.25" customHeight="1">
      <c r="C50" s="60"/>
      <c r="D50" s="60"/>
      <c r="E50" s="60"/>
      <c r="F50" s="60"/>
      <c r="I50" s="60"/>
      <c r="J50" s="60"/>
      <c r="L50" s="60"/>
    </row>
    <row r="51" spans="2:12" ht="14.25" customHeight="1">
      <c r="C51" s="60"/>
      <c r="D51" s="60"/>
      <c r="E51" s="60"/>
      <c r="F51" s="60"/>
      <c r="I51" s="60"/>
      <c r="J51" s="60"/>
      <c r="L51" s="60"/>
    </row>
    <row r="52" spans="2:12" ht="14.25" customHeight="1">
      <c r="C52" s="60"/>
      <c r="D52" s="60"/>
      <c r="E52" s="60"/>
      <c r="F52" s="60"/>
      <c r="I52" s="60"/>
      <c r="J52" s="60"/>
      <c r="L52" s="60"/>
    </row>
    <row r="53" spans="2:12" ht="14.25" customHeight="1">
      <c r="C53" s="60"/>
      <c r="D53" s="60"/>
      <c r="E53" s="60"/>
      <c r="F53" s="60"/>
      <c r="I53" s="60"/>
      <c r="J53" s="60"/>
      <c r="L53" s="60"/>
    </row>
    <row r="54" spans="2:12" ht="14.25" customHeight="1">
      <c r="C54" s="60"/>
      <c r="D54" s="60"/>
      <c r="E54" s="60"/>
      <c r="F54" s="60"/>
      <c r="I54" s="60"/>
      <c r="J54" s="60"/>
      <c r="L54" s="60"/>
    </row>
    <row r="55" spans="2:12" ht="14.25" customHeight="1">
      <c r="C55" s="60"/>
      <c r="D55" s="60"/>
      <c r="E55" s="60"/>
      <c r="F55" s="60"/>
      <c r="I55" s="60"/>
      <c r="J55" s="60"/>
      <c r="L55" s="60"/>
    </row>
    <row r="56" spans="2:12" ht="14.25" customHeight="1">
      <c r="C56" s="60"/>
      <c r="D56" s="60"/>
      <c r="E56" s="60"/>
      <c r="F56" s="60"/>
      <c r="I56" s="60"/>
      <c r="J56" s="60"/>
      <c r="L56" s="60"/>
    </row>
    <row r="57" spans="2:12" ht="14.25" customHeight="1">
      <c r="C57" s="60"/>
      <c r="D57" s="60"/>
      <c r="E57" s="60"/>
      <c r="F57" s="60"/>
      <c r="I57" s="60"/>
      <c r="J57" s="60"/>
      <c r="L57" s="60"/>
    </row>
    <row r="58" spans="2:12" ht="14.25" customHeight="1">
      <c r="C58" s="60"/>
      <c r="D58" s="60"/>
      <c r="E58" s="60"/>
      <c r="F58" s="60"/>
      <c r="I58" s="60"/>
      <c r="J58" s="60"/>
      <c r="L58" s="60"/>
    </row>
    <row r="59" spans="2:12" ht="14.25" customHeight="1">
      <c r="C59" s="60"/>
      <c r="D59" s="60"/>
      <c r="E59" s="60"/>
      <c r="F59" s="60"/>
      <c r="I59" s="60"/>
      <c r="J59" s="60"/>
      <c r="L59" s="60"/>
    </row>
    <row r="60" spans="2:12" ht="14.25" customHeight="1">
      <c r="C60" s="60"/>
      <c r="D60" s="60"/>
      <c r="E60" s="60"/>
      <c r="F60" s="60"/>
      <c r="I60" s="60"/>
      <c r="J60" s="60"/>
      <c r="L60" s="60"/>
    </row>
    <row r="61" spans="2:12" ht="14.25" customHeight="1">
      <c r="C61" s="60"/>
      <c r="D61" s="60"/>
      <c r="E61" s="60"/>
      <c r="F61" s="60"/>
      <c r="I61" s="60"/>
      <c r="J61" s="60"/>
      <c r="L61" s="60"/>
    </row>
    <row r="62" spans="2:12" ht="14.25" customHeight="1">
      <c r="B62" s="60"/>
      <c r="C62" s="60"/>
      <c r="D62" s="60"/>
      <c r="E62" s="60"/>
      <c r="F62" s="60"/>
      <c r="I62" s="60"/>
      <c r="J62" s="60"/>
      <c r="L62" s="60"/>
    </row>
    <row r="63" spans="2:12" ht="14.25" customHeight="1">
      <c r="B63" s="60"/>
      <c r="C63" s="60"/>
      <c r="D63" s="60"/>
      <c r="E63" s="60"/>
      <c r="F63" s="60"/>
      <c r="I63" s="60"/>
      <c r="J63" s="60"/>
      <c r="L63" s="60"/>
    </row>
    <row r="64" spans="2:12" ht="14.25" customHeight="1">
      <c r="B64" s="60"/>
      <c r="C64" s="60"/>
      <c r="D64" s="60"/>
      <c r="E64" s="60"/>
      <c r="F64" s="60"/>
      <c r="I64" s="60"/>
      <c r="J64" s="60"/>
      <c r="L64" s="60"/>
    </row>
    <row r="65" spans="2:12" ht="14.25" customHeight="1">
      <c r="B65" s="60"/>
      <c r="C65" s="60"/>
      <c r="D65" s="60"/>
      <c r="E65" s="60"/>
      <c r="F65" s="60"/>
      <c r="I65" s="60"/>
      <c r="J65" s="60"/>
      <c r="L65" s="60"/>
    </row>
    <row r="66" spans="2:12" ht="14.25" customHeight="1">
      <c r="B66" s="60"/>
      <c r="C66" s="60"/>
      <c r="D66" s="60"/>
      <c r="E66" s="60"/>
      <c r="F66" s="60"/>
      <c r="I66" s="60"/>
      <c r="J66" s="60"/>
      <c r="L66" s="60"/>
    </row>
    <row r="67" spans="2:12" ht="14.25" customHeight="1">
      <c r="B67" s="60"/>
      <c r="C67" s="60"/>
      <c r="D67" s="60"/>
      <c r="E67" s="60"/>
      <c r="F67" s="60"/>
      <c r="I67" s="60"/>
      <c r="J67" s="60"/>
      <c r="L67" s="60"/>
    </row>
    <row r="68" spans="2:12" ht="14.25" customHeight="1">
      <c r="B68" s="60"/>
      <c r="C68" s="60"/>
      <c r="D68" s="60"/>
      <c r="E68" s="60"/>
      <c r="F68" s="60"/>
      <c r="I68" s="60"/>
      <c r="J68" s="60"/>
      <c r="L68" s="60"/>
    </row>
    <row r="69" spans="2:12" ht="14.25" customHeight="1">
      <c r="B69" s="60"/>
      <c r="C69" s="60"/>
      <c r="D69" s="60"/>
      <c r="E69" s="60"/>
      <c r="F69" s="60"/>
      <c r="I69" s="60"/>
      <c r="J69" s="60"/>
      <c r="L69" s="60"/>
    </row>
    <row r="70" spans="2:12" ht="14.25" customHeight="1">
      <c r="B70" s="60"/>
      <c r="C70" s="60"/>
      <c r="D70" s="60"/>
      <c r="E70" s="60"/>
      <c r="F70" s="60"/>
      <c r="I70" s="60"/>
      <c r="J70" s="60"/>
      <c r="L70" s="60"/>
    </row>
    <row r="71" spans="2:12" ht="14.25" customHeight="1">
      <c r="B71" s="60"/>
      <c r="C71" s="60"/>
      <c r="D71" s="60"/>
      <c r="E71" s="60"/>
      <c r="F71" s="60"/>
      <c r="I71" s="60"/>
      <c r="J71" s="60"/>
      <c r="L71" s="60"/>
    </row>
    <row r="72" spans="2:12" ht="14.25" customHeight="1">
      <c r="B72" s="60"/>
      <c r="C72" s="60"/>
      <c r="D72" s="60"/>
      <c r="E72" s="60"/>
      <c r="F72" s="60"/>
      <c r="I72" s="60"/>
      <c r="J72" s="60"/>
      <c r="L72" s="60"/>
    </row>
    <row r="73" spans="2:12" ht="14.25" customHeight="1">
      <c r="B73" s="60"/>
      <c r="C73" s="60"/>
      <c r="D73" s="60"/>
      <c r="E73" s="60"/>
      <c r="F73" s="60"/>
      <c r="I73" s="60"/>
      <c r="J73" s="60"/>
      <c r="L73" s="60"/>
    </row>
    <row r="74" spans="2:12" ht="14.25" customHeight="1">
      <c r="B74" s="60"/>
      <c r="C74" s="60"/>
      <c r="D74" s="60"/>
      <c r="E74" s="60"/>
      <c r="F74" s="60"/>
      <c r="I74" s="60"/>
      <c r="J74" s="60"/>
      <c r="L74" s="60"/>
    </row>
    <row r="75" spans="2:12" ht="14.25" customHeight="1">
      <c r="B75" s="60"/>
      <c r="C75" s="60"/>
      <c r="D75" s="60"/>
      <c r="E75" s="60"/>
      <c r="F75" s="60"/>
      <c r="I75" s="60"/>
      <c r="J75" s="60"/>
      <c r="L75" s="60"/>
    </row>
    <row r="76" spans="2:12" ht="14.25" customHeight="1">
      <c r="B76" s="60"/>
      <c r="C76" s="60"/>
      <c r="D76" s="60"/>
      <c r="E76" s="60"/>
      <c r="F76" s="60"/>
      <c r="I76" s="60"/>
      <c r="J76" s="60"/>
      <c r="L76" s="60"/>
    </row>
    <row r="77" spans="2:12" ht="14.25" customHeight="1">
      <c r="B77" s="60"/>
      <c r="C77" s="60"/>
      <c r="D77" s="60"/>
      <c r="E77" s="60"/>
      <c r="F77" s="60"/>
      <c r="I77" s="60"/>
      <c r="J77" s="60"/>
      <c r="L77" s="60"/>
    </row>
    <row r="78" spans="2:12" ht="14.25" customHeight="1">
      <c r="B78" s="60"/>
      <c r="C78" s="60"/>
      <c r="D78" s="60"/>
      <c r="E78" s="60"/>
      <c r="F78" s="60"/>
      <c r="I78" s="60"/>
      <c r="J78" s="60"/>
      <c r="L78" s="60"/>
    </row>
    <row r="79" spans="2:12" ht="14.25" customHeight="1">
      <c r="B79" s="60"/>
      <c r="C79" s="60"/>
      <c r="D79" s="60"/>
      <c r="E79" s="60"/>
      <c r="F79" s="60"/>
      <c r="I79" s="60"/>
      <c r="J79" s="60"/>
      <c r="L79" s="60"/>
    </row>
    <row r="80" spans="2:12" ht="14.25" customHeight="1">
      <c r="B80" s="60"/>
      <c r="C80" s="60"/>
      <c r="D80" s="60"/>
      <c r="E80" s="60"/>
      <c r="F80" s="60"/>
      <c r="I80" s="60"/>
      <c r="J80" s="60"/>
      <c r="L80" s="60"/>
    </row>
    <row r="81" spans="2:12" ht="14.25" customHeight="1">
      <c r="B81" s="60"/>
      <c r="C81" s="60"/>
      <c r="D81" s="60"/>
      <c r="E81" s="60"/>
      <c r="F81" s="60"/>
      <c r="I81" s="60"/>
      <c r="J81" s="60"/>
      <c r="L81" s="60"/>
    </row>
    <row r="82" spans="2:12" ht="14.25" customHeight="1">
      <c r="B82" s="60"/>
      <c r="C82" s="60"/>
      <c r="D82" s="60"/>
      <c r="E82" s="60"/>
      <c r="F82" s="60"/>
      <c r="I82" s="60"/>
      <c r="J82" s="60"/>
      <c r="L82" s="60"/>
    </row>
    <row r="83" spans="2:12" ht="14.25" customHeight="1">
      <c r="B83" s="60"/>
      <c r="C83" s="60"/>
      <c r="D83" s="60"/>
      <c r="E83" s="60"/>
      <c r="F83" s="60"/>
      <c r="I83" s="60"/>
      <c r="J83" s="60"/>
      <c r="L83" s="60"/>
    </row>
    <row r="84" spans="2:12" ht="14.25" customHeight="1">
      <c r="B84" s="60"/>
      <c r="C84" s="60"/>
      <c r="D84" s="60"/>
      <c r="E84" s="60"/>
      <c r="F84" s="60"/>
      <c r="I84" s="60"/>
      <c r="J84" s="60"/>
      <c r="L84" s="60"/>
    </row>
    <row r="85" spans="2:12" ht="14.25" customHeight="1">
      <c r="B85" s="60"/>
      <c r="C85" s="60"/>
      <c r="D85" s="60"/>
      <c r="E85" s="60"/>
      <c r="F85" s="60"/>
      <c r="I85" s="60"/>
      <c r="J85" s="60"/>
      <c r="L85" s="60"/>
    </row>
    <row r="86" spans="2:12" ht="14.25" customHeight="1">
      <c r="B86" s="60"/>
      <c r="C86" s="60"/>
      <c r="D86" s="60"/>
      <c r="E86" s="60"/>
      <c r="F86" s="60"/>
      <c r="I86" s="60"/>
      <c r="J86" s="60"/>
      <c r="L86" s="60"/>
    </row>
    <row r="87" spans="2:12" ht="14.25" customHeight="1">
      <c r="B87" s="60"/>
      <c r="C87" s="60"/>
      <c r="D87" s="60"/>
      <c r="E87" s="60"/>
      <c r="F87" s="60"/>
      <c r="I87" s="60"/>
      <c r="J87" s="60"/>
      <c r="L87" s="60"/>
    </row>
    <row r="88" spans="2:12" ht="14.25" customHeight="1">
      <c r="B88" s="60"/>
      <c r="C88" s="60"/>
      <c r="D88" s="60"/>
      <c r="E88" s="60"/>
      <c r="F88" s="60"/>
      <c r="I88" s="60"/>
      <c r="J88" s="60"/>
      <c r="L88" s="60"/>
    </row>
    <row r="89" spans="2:12" ht="14.25" customHeight="1">
      <c r="B89" s="60"/>
      <c r="C89" s="60"/>
      <c r="D89" s="60"/>
      <c r="E89" s="60"/>
      <c r="F89" s="60"/>
      <c r="I89" s="60"/>
      <c r="J89" s="60"/>
      <c r="L89" s="60"/>
    </row>
    <row r="90" spans="2:12" ht="14.25" customHeight="1">
      <c r="B90" s="60"/>
      <c r="C90" s="60"/>
      <c r="D90" s="60"/>
      <c r="E90" s="60"/>
      <c r="F90" s="60"/>
      <c r="I90" s="60"/>
      <c r="J90" s="60"/>
      <c r="L90" s="60"/>
    </row>
    <row r="91" spans="2:12" ht="14.25" customHeight="1">
      <c r="B91" s="60"/>
      <c r="C91" s="60"/>
      <c r="D91" s="60"/>
      <c r="E91" s="60"/>
      <c r="F91" s="60"/>
      <c r="I91" s="60"/>
      <c r="J91" s="60"/>
      <c r="L91" s="60"/>
    </row>
    <row r="92" spans="2:12" ht="14.25" customHeight="1">
      <c r="B92" s="60"/>
      <c r="C92" s="60"/>
      <c r="D92" s="60"/>
      <c r="E92" s="60"/>
      <c r="F92" s="60"/>
      <c r="I92" s="60"/>
      <c r="J92" s="60"/>
      <c r="L92" s="60"/>
    </row>
    <row r="93" spans="2:12" ht="14.25" customHeight="1">
      <c r="B93" s="60"/>
      <c r="C93" s="60"/>
      <c r="D93" s="60"/>
      <c r="E93" s="60"/>
      <c r="F93" s="60"/>
      <c r="I93" s="60"/>
      <c r="J93" s="60"/>
      <c r="L93" s="60"/>
    </row>
    <row r="94" spans="2:12" ht="14.25" customHeight="1">
      <c r="B94" s="60"/>
      <c r="C94" s="60"/>
      <c r="D94" s="60"/>
      <c r="E94" s="60"/>
      <c r="F94" s="60"/>
      <c r="I94" s="60"/>
      <c r="J94" s="60"/>
      <c r="L94" s="60"/>
    </row>
    <row r="95" spans="2:12" ht="14.25" customHeight="1">
      <c r="B95" s="60"/>
      <c r="C95" s="60"/>
      <c r="D95" s="60"/>
      <c r="E95" s="60"/>
      <c r="F95" s="60"/>
      <c r="I95" s="60"/>
      <c r="J95" s="60"/>
      <c r="L95" s="60"/>
    </row>
    <row r="96" spans="2:12" ht="14.25" customHeight="1">
      <c r="B96" s="60"/>
      <c r="C96" s="60"/>
      <c r="D96" s="60"/>
      <c r="E96" s="60"/>
      <c r="F96" s="60"/>
      <c r="I96" s="60"/>
      <c r="J96" s="60"/>
      <c r="L96" s="60"/>
    </row>
    <row r="97" spans="2:12" ht="14.25" customHeight="1">
      <c r="B97" s="60"/>
      <c r="C97" s="60"/>
      <c r="D97" s="60"/>
      <c r="E97" s="60"/>
      <c r="F97" s="60"/>
      <c r="I97" s="60"/>
      <c r="J97" s="60"/>
      <c r="L97" s="60"/>
    </row>
    <row r="98" spans="2:12" ht="14.25" customHeight="1">
      <c r="B98" s="60"/>
      <c r="C98" s="60"/>
      <c r="D98" s="60"/>
      <c r="E98" s="60"/>
      <c r="F98" s="60"/>
      <c r="I98" s="60"/>
      <c r="J98" s="60"/>
      <c r="L98" s="60"/>
    </row>
    <row r="99" spans="2:12" ht="14.25" customHeight="1">
      <c r="B99" s="60"/>
      <c r="C99" s="60"/>
      <c r="D99" s="60"/>
      <c r="E99" s="60"/>
      <c r="F99" s="60"/>
      <c r="I99" s="60"/>
      <c r="J99" s="60"/>
      <c r="L99" s="60"/>
    </row>
    <row r="100" spans="2:12" ht="14.25" customHeight="1">
      <c r="B100" s="60"/>
      <c r="C100" s="60"/>
      <c r="D100" s="60"/>
      <c r="E100" s="60"/>
      <c r="F100" s="60"/>
      <c r="I100" s="60"/>
      <c r="J100" s="60"/>
      <c r="L100" s="60"/>
    </row>
    <row r="101" spans="2:12" ht="14.25" customHeight="1">
      <c r="B101" s="60"/>
      <c r="C101" s="60"/>
      <c r="D101" s="60"/>
      <c r="E101" s="60"/>
      <c r="F101" s="60"/>
      <c r="I101" s="60"/>
      <c r="J101" s="60"/>
      <c r="L101" s="60"/>
    </row>
    <row r="102" spans="2:12" ht="14.25" customHeight="1">
      <c r="B102" s="60"/>
      <c r="C102" s="60"/>
      <c r="D102" s="60"/>
      <c r="E102" s="60"/>
      <c r="F102" s="60"/>
      <c r="I102" s="60"/>
      <c r="J102" s="60"/>
      <c r="L102" s="60"/>
    </row>
    <row r="103" spans="2:12" ht="14.25" customHeight="1">
      <c r="B103" s="60"/>
      <c r="C103" s="60"/>
      <c r="D103" s="60"/>
      <c r="E103" s="60"/>
      <c r="F103" s="60"/>
      <c r="I103" s="60"/>
      <c r="J103" s="60"/>
      <c r="L103" s="60"/>
    </row>
    <row r="104" spans="2:12" ht="14.25" customHeight="1">
      <c r="B104" s="60"/>
      <c r="C104" s="60"/>
      <c r="D104" s="60"/>
      <c r="E104" s="60"/>
      <c r="F104" s="60"/>
      <c r="I104" s="60"/>
      <c r="J104" s="60"/>
      <c r="L104" s="60"/>
    </row>
    <row r="105" spans="2:12" ht="14.25" customHeight="1">
      <c r="B105" s="60"/>
      <c r="C105" s="60"/>
      <c r="D105" s="60"/>
      <c r="E105" s="60"/>
      <c r="F105" s="60"/>
      <c r="I105" s="60"/>
      <c r="J105" s="60"/>
      <c r="L105" s="60"/>
    </row>
    <row r="106" spans="2:12" ht="14.25" customHeight="1">
      <c r="B106" s="60"/>
      <c r="C106" s="60"/>
      <c r="D106" s="60"/>
      <c r="E106" s="60"/>
      <c r="F106" s="60"/>
      <c r="I106" s="60"/>
      <c r="J106" s="60"/>
      <c r="L106" s="60"/>
    </row>
    <row r="107" spans="2:12" ht="14.25" customHeight="1">
      <c r="B107" s="60"/>
      <c r="C107" s="60"/>
      <c r="D107" s="60"/>
      <c r="E107" s="60"/>
      <c r="F107" s="60"/>
      <c r="I107" s="60"/>
      <c r="J107" s="60"/>
      <c r="L107" s="60"/>
    </row>
    <row r="108" spans="2:12" ht="14.25" customHeight="1">
      <c r="B108" s="60"/>
      <c r="C108" s="60"/>
      <c r="D108" s="60"/>
      <c r="E108" s="60"/>
      <c r="F108" s="60"/>
      <c r="I108" s="60"/>
      <c r="J108" s="60"/>
      <c r="L108" s="60"/>
    </row>
    <row r="109" spans="2:12" ht="14.25" customHeight="1">
      <c r="B109" s="60"/>
      <c r="C109" s="60"/>
      <c r="D109" s="60"/>
      <c r="E109" s="60"/>
      <c r="F109" s="60"/>
      <c r="I109" s="60"/>
      <c r="J109" s="60"/>
      <c r="L109" s="60"/>
    </row>
    <row r="110" spans="2:12" ht="14.25" customHeight="1">
      <c r="B110" s="60"/>
      <c r="C110" s="60"/>
      <c r="D110" s="60"/>
      <c r="E110" s="60"/>
      <c r="F110" s="60"/>
      <c r="I110" s="60"/>
      <c r="J110" s="60"/>
      <c r="L110" s="60"/>
    </row>
    <row r="111" spans="2:12" ht="14.25" customHeight="1">
      <c r="B111" s="60"/>
      <c r="C111" s="60"/>
      <c r="D111" s="60"/>
      <c r="E111" s="60"/>
      <c r="F111" s="60"/>
      <c r="I111" s="60"/>
      <c r="J111" s="60"/>
      <c r="L111" s="60"/>
    </row>
    <row r="112" spans="2:12" ht="14.25" customHeight="1">
      <c r="B112" s="60"/>
      <c r="C112" s="60"/>
      <c r="D112" s="60"/>
      <c r="E112" s="60"/>
      <c r="F112" s="60"/>
      <c r="I112" s="60"/>
      <c r="J112" s="60"/>
      <c r="L112" s="60"/>
    </row>
    <row r="113" spans="2:12" ht="14.25" customHeight="1">
      <c r="B113" s="60"/>
      <c r="C113" s="60"/>
      <c r="D113" s="60"/>
      <c r="E113" s="60"/>
      <c r="F113" s="60"/>
      <c r="I113" s="60"/>
      <c r="J113" s="60"/>
      <c r="L113" s="60"/>
    </row>
    <row r="114" spans="2:12" ht="14.25" customHeight="1">
      <c r="B114" s="60"/>
      <c r="C114" s="60"/>
      <c r="D114" s="60"/>
      <c r="E114" s="60"/>
      <c r="F114" s="60"/>
      <c r="I114" s="60"/>
      <c r="J114" s="60"/>
      <c r="L114" s="60"/>
    </row>
    <row r="115" spans="2:12" ht="14.25" customHeight="1">
      <c r="B115" s="60"/>
      <c r="C115" s="60"/>
      <c r="D115" s="60"/>
      <c r="E115" s="60"/>
      <c r="F115" s="60"/>
      <c r="I115" s="60"/>
      <c r="J115" s="60"/>
      <c r="L115" s="60"/>
    </row>
    <row r="116" spans="2:12" ht="14.25" customHeight="1">
      <c r="B116" s="60"/>
      <c r="C116" s="60"/>
      <c r="D116" s="60"/>
      <c r="E116" s="60"/>
      <c r="F116" s="60"/>
      <c r="I116" s="60"/>
      <c r="J116" s="60"/>
      <c r="L116" s="60"/>
    </row>
    <row r="117" spans="2:12" ht="14.25" customHeight="1">
      <c r="B117" s="60"/>
      <c r="C117" s="60"/>
      <c r="D117" s="60"/>
      <c r="E117" s="60"/>
      <c r="F117" s="60"/>
      <c r="I117" s="60"/>
      <c r="J117" s="60"/>
      <c r="L117" s="60"/>
    </row>
    <row r="118" spans="2:12" ht="14.25" customHeight="1">
      <c r="B118" s="60"/>
      <c r="C118" s="60"/>
      <c r="D118" s="60"/>
      <c r="E118" s="60"/>
      <c r="F118" s="60"/>
      <c r="I118" s="60"/>
      <c r="J118" s="60"/>
      <c r="L118" s="60"/>
    </row>
    <row r="119" spans="2:12" ht="14.25" customHeight="1">
      <c r="B119" s="60"/>
      <c r="C119" s="60"/>
      <c r="D119" s="60"/>
      <c r="E119" s="60"/>
      <c r="F119" s="60"/>
      <c r="I119" s="60"/>
      <c r="J119" s="60"/>
      <c r="L119" s="60"/>
    </row>
    <row r="120" spans="2:12" ht="14.25" customHeight="1">
      <c r="B120" s="60"/>
      <c r="C120" s="60"/>
      <c r="D120" s="60"/>
      <c r="E120" s="60"/>
      <c r="F120" s="60"/>
      <c r="I120" s="60"/>
      <c r="J120" s="60"/>
      <c r="L120" s="60"/>
    </row>
    <row r="121" spans="2:12" ht="14.25" customHeight="1">
      <c r="B121" s="60"/>
      <c r="C121" s="60"/>
      <c r="D121" s="60"/>
      <c r="E121" s="60"/>
      <c r="F121" s="60"/>
      <c r="I121" s="60"/>
      <c r="J121" s="60"/>
      <c r="L121" s="60"/>
    </row>
    <row r="122" spans="2:12" ht="14.25" customHeight="1">
      <c r="B122" s="60"/>
      <c r="C122" s="60"/>
      <c r="D122" s="60"/>
      <c r="E122" s="60"/>
      <c r="F122" s="60"/>
      <c r="I122" s="60"/>
      <c r="J122" s="60"/>
      <c r="L122" s="60"/>
    </row>
    <row r="123" spans="2:12" ht="14.25" customHeight="1">
      <c r="B123" s="60"/>
      <c r="C123" s="60"/>
      <c r="D123" s="60"/>
      <c r="E123" s="60"/>
      <c r="F123" s="60"/>
      <c r="I123" s="60"/>
      <c r="J123" s="60"/>
      <c r="L123" s="60"/>
    </row>
    <row r="124" spans="2:12" ht="14.25" customHeight="1">
      <c r="B124" s="60"/>
      <c r="C124" s="60"/>
      <c r="D124" s="60"/>
      <c r="E124" s="60"/>
      <c r="F124" s="60"/>
      <c r="I124" s="60"/>
      <c r="J124" s="60"/>
      <c r="L124" s="60"/>
    </row>
    <row r="125" spans="2:12" ht="14.25" customHeight="1">
      <c r="B125" s="60"/>
      <c r="C125" s="60"/>
      <c r="D125" s="60"/>
      <c r="E125" s="60"/>
      <c r="F125" s="60"/>
      <c r="I125" s="60"/>
      <c r="J125" s="60"/>
      <c r="L125" s="60"/>
    </row>
    <row r="126" spans="2:12" ht="14.25" customHeight="1">
      <c r="B126" s="60"/>
      <c r="C126" s="60"/>
      <c r="D126" s="60"/>
      <c r="E126" s="60"/>
      <c r="F126" s="60"/>
      <c r="I126" s="60"/>
      <c r="J126" s="60"/>
      <c r="L126" s="60"/>
    </row>
    <row r="127" spans="2:12" ht="14.25" customHeight="1">
      <c r="B127" s="60"/>
      <c r="C127" s="60"/>
      <c r="D127" s="60"/>
      <c r="E127" s="60"/>
      <c r="F127" s="60"/>
      <c r="I127" s="60"/>
      <c r="J127" s="60"/>
      <c r="L127" s="60"/>
    </row>
    <row r="128" spans="2:12" ht="14.25" customHeight="1">
      <c r="B128" s="60"/>
      <c r="C128" s="60"/>
      <c r="D128" s="60"/>
      <c r="E128" s="60"/>
      <c r="F128" s="60"/>
      <c r="I128" s="60"/>
      <c r="J128" s="60"/>
      <c r="L128" s="60"/>
    </row>
    <row r="129" spans="2:12" ht="14.25" customHeight="1">
      <c r="B129" s="60"/>
      <c r="C129" s="60"/>
      <c r="D129" s="60"/>
      <c r="E129" s="60"/>
      <c r="F129" s="60"/>
      <c r="I129" s="60"/>
      <c r="J129" s="60"/>
      <c r="L129" s="60"/>
    </row>
    <row r="130" spans="2:12" ht="14.25" customHeight="1">
      <c r="B130" s="60"/>
      <c r="C130" s="60"/>
      <c r="D130" s="60"/>
      <c r="E130" s="60"/>
      <c r="F130" s="60"/>
      <c r="I130" s="60"/>
      <c r="J130" s="60"/>
      <c r="L130" s="60"/>
    </row>
    <row r="131" spans="2:12" ht="14.25" customHeight="1">
      <c r="B131" s="60"/>
      <c r="C131" s="60"/>
      <c r="D131" s="60"/>
      <c r="E131" s="60"/>
      <c r="F131" s="60"/>
      <c r="I131" s="60"/>
      <c r="J131" s="60"/>
      <c r="L131" s="60"/>
    </row>
    <row r="132" spans="2:12" ht="14.25" customHeight="1">
      <c r="B132" s="60"/>
      <c r="C132" s="60"/>
      <c r="D132" s="60"/>
      <c r="E132" s="60"/>
      <c r="F132" s="60"/>
      <c r="I132" s="60"/>
      <c r="J132" s="60"/>
      <c r="L132" s="60"/>
    </row>
    <row r="133" spans="2:12" ht="14.25" customHeight="1">
      <c r="B133" s="60"/>
      <c r="C133" s="60"/>
      <c r="D133" s="60"/>
      <c r="E133" s="60"/>
      <c r="F133" s="60"/>
      <c r="I133" s="60"/>
      <c r="J133" s="60"/>
      <c r="L133" s="60"/>
    </row>
    <row r="134" spans="2:12" ht="14.25" customHeight="1">
      <c r="B134" s="60"/>
      <c r="C134" s="60"/>
      <c r="D134" s="60"/>
      <c r="E134" s="60"/>
      <c r="F134" s="60"/>
      <c r="I134" s="60"/>
      <c r="J134" s="60"/>
      <c r="L134" s="60"/>
    </row>
    <row r="135" spans="2:12" ht="14.25" customHeight="1">
      <c r="B135" s="60"/>
      <c r="C135" s="60"/>
      <c r="D135" s="60"/>
      <c r="E135" s="60"/>
      <c r="F135" s="60"/>
      <c r="I135" s="60"/>
      <c r="J135" s="60"/>
      <c r="L135" s="60"/>
    </row>
    <row r="136" spans="2:12" ht="14.25" customHeight="1">
      <c r="B136" s="60"/>
      <c r="C136" s="60"/>
      <c r="D136" s="60"/>
      <c r="E136" s="60"/>
      <c r="F136" s="60"/>
      <c r="I136" s="60"/>
      <c r="J136" s="60"/>
      <c r="L136" s="60"/>
    </row>
    <row r="137" spans="2:12" ht="14.25" customHeight="1">
      <c r="B137" s="60"/>
      <c r="C137" s="60"/>
      <c r="D137" s="60"/>
      <c r="E137" s="60"/>
      <c r="F137" s="60"/>
      <c r="I137" s="60"/>
      <c r="J137" s="60"/>
      <c r="L137" s="60"/>
    </row>
    <row r="138" spans="2:12" ht="14.25" customHeight="1">
      <c r="B138" s="60"/>
      <c r="C138" s="60"/>
      <c r="D138" s="60"/>
      <c r="E138" s="60"/>
      <c r="F138" s="60"/>
      <c r="I138" s="60"/>
      <c r="J138" s="60"/>
      <c r="L138" s="60"/>
    </row>
    <row r="139" spans="2:12" ht="14.25" customHeight="1">
      <c r="B139" s="60"/>
      <c r="C139" s="60"/>
      <c r="D139" s="60"/>
      <c r="E139" s="60"/>
      <c r="F139" s="60"/>
      <c r="I139" s="60"/>
      <c r="J139" s="60"/>
      <c r="L139" s="60"/>
    </row>
    <row r="140" spans="2:12" ht="14.25" customHeight="1">
      <c r="B140" s="60"/>
      <c r="C140" s="60"/>
      <c r="D140" s="60"/>
      <c r="E140" s="60"/>
      <c r="F140" s="60"/>
      <c r="I140" s="60"/>
      <c r="J140" s="60"/>
      <c r="L140" s="60"/>
    </row>
    <row r="141" spans="2:12" ht="14.25" customHeight="1">
      <c r="B141" s="60"/>
      <c r="C141" s="60"/>
      <c r="D141" s="60"/>
      <c r="E141" s="60"/>
      <c r="F141" s="60"/>
      <c r="I141" s="60"/>
      <c r="J141" s="60"/>
      <c r="L141" s="60"/>
    </row>
    <row r="142" spans="2:12" ht="14.25" customHeight="1">
      <c r="B142" s="60"/>
      <c r="C142" s="60"/>
      <c r="D142" s="60"/>
      <c r="E142" s="60"/>
      <c r="F142" s="60"/>
      <c r="I142" s="60"/>
      <c r="J142" s="60"/>
      <c r="L142" s="60"/>
    </row>
    <row r="143" spans="2:12" ht="14.25" customHeight="1">
      <c r="B143" s="60"/>
      <c r="C143" s="60"/>
      <c r="D143" s="60"/>
      <c r="E143" s="60"/>
      <c r="F143" s="60"/>
      <c r="I143" s="60"/>
      <c r="J143" s="60"/>
      <c r="L143" s="60"/>
    </row>
    <row r="144" spans="2:12" ht="14.25" customHeight="1">
      <c r="B144" s="60"/>
      <c r="C144" s="60"/>
      <c r="D144" s="60"/>
      <c r="E144" s="60"/>
      <c r="F144" s="60"/>
      <c r="I144" s="60"/>
      <c r="J144" s="60"/>
      <c r="L144" s="60"/>
    </row>
    <row r="145" spans="2:12" ht="14.25" customHeight="1">
      <c r="B145" s="60"/>
      <c r="C145" s="60"/>
      <c r="D145" s="60"/>
      <c r="E145" s="60"/>
      <c r="F145" s="60"/>
      <c r="I145" s="60"/>
      <c r="J145" s="60"/>
      <c r="L145" s="60"/>
    </row>
    <row r="146" spans="2:12" ht="14.25" customHeight="1">
      <c r="B146" s="60"/>
      <c r="C146" s="60"/>
      <c r="D146" s="60"/>
      <c r="E146" s="60"/>
      <c r="F146" s="60"/>
      <c r="I146" s="60"/>
      <c r="J146" s="60"/>
      <c r="L146" s="60"/>
    </row>
    <row r="147" spans="2:12" ht="14.25" customHeight="1">
      <c r="B147" s="60"/>
      <c r="C147" s="60"/>
      <c r="D147" s="60"/>
      <c r="E147" s="60"/>
      <c r="F147" s="60"/>
      <c r="I147" s="60"/>
      <c r="J147" s="60"/>
      <c r="L147" s="60"/>
    </row>
    <row r="148" spans="2:12" ht="14.25" customHeight="1">
      <c r="B148" s="60"/>
      <c r="C148" s="60"/>
      <c r="D148" s="60"/>
      <c r="E148" s="60"/>
      <c r="F148" s="60"/>
      <c r="I148" s="60"/>
      <c r="J148" s="60"/>
      <c r="L148" s="60"/>
    </row>
    <row r="149" spans="2:12" ht="14.25" customHeight="1">
      <c r="B149" s="60"/>
      <c r="C149" s="60"/>
      <c r="D149" s="60"/>
      <c r="E149" s="60"/>
      <c r="F149" s="60"/>
      <c r="I149" s="60"/>
      <c r="J149" s="60"/>
      <c r="L149" s="60"/>
    </row>
    <row r="150" spans="2:12" ht="14.25" customHeight="1">
      <c r="B150" s="60"/>
      <c r="C150" s="60"/>
      <c r="D150" s="60"/>
      <c r="E150" s="60"/>
      <c r="F150" s="60"/>
      <c r="I150" s="60"/>
      <c r="J150" s="60"/>
      <c r="L150" s="60"/>
    </row>
    <row r="151" spans="2:12" ht="14.25" customHeight="1">
      <c r="B151" s="60"/>
      <c r="C151" s="60"/>
      <c r="D151" s="60"/>
      <c r="E151" s="60"/>
      <c r="F151" s="60"/>
      <c r="I151" s="60"/>
      <c r="J151" s="60"/>
      <c r="L151" s="60"/>
    </row>
    <row r="152" spans="2:12" ht="14.25" customHeight="1">
      <c r="B152" s="60"/>
      <c r="C152" s="60"/>
      <c r="D152" s="60"/>
      <c r="E152" s="60"/>
      <c r="F152" s="60"/>
      <c r="I152" s="60"/>
      <c r="J152" s="60"/>
      <c r="L152" s="60"/>
    </row>
    <row r="153" spans="2:12" ht="14.25" customHeight="1">
      <c r="B153" s="60"/>
      <c r="C153" s="60"/>
      <c r="D153" s="60"/>
      <c r="E153" s="60"/>
      <c r="F153" s="60"/>
      <c r="I153" s="60"/>
      <c r="J153" s="60"/>
      <c r="L153" s="60"/>
    </row>
    <row r="154" spans="2:12" ht="14.25" customHeight="1">
      <c r="B154" s="60"/>
      <c r="C154" s="60"/>
      <c r="D154" s="60"/>
      <c r="E154" s="60"/>
      <c r="F154" s="60"/>
      <c r="I154" s="60"/>
      <c r="J154" s="60"/>
      <c r="L154" s="60"/>
    </row>
    <row r="155" spans="2:12" ht="14.25" customHeight="1">
      <c r="B155" s="60"/>
      <c r="C155" s="60"/>
      <c r="D155" s="60"/>
      <c r="E155" s="60"/>
      <c r="F155" s="60"/>
      <c r="I155" s="60"/>
      <c r="J155" s="60"/>
      <c r="L155" s="60"/>
    </row>
    <row r="156" spans="2:12" ht="14.25" customHeight="1">
      <c r="B156" s="60"/>
      <c r="C156" s="60"/>
      <c r="D156" s="60"/>
      <c r="E156" s="60"/>
      <c r="F156" s="60"/>
      <c r="I156" s="60"/>
      <c r="J156" s="60"/>
      <c r="L156" s="60"/>
    </row>
    <row r="157" spans="2:12" ht="14.25" customHeight="1">
      <c r="B157" s="60"/>
      <c r="C157" s="60"/>
      <c r="D157" s="60"/>
      <c r="E157" s="60"/>
      <c r="F157" s="60"/>
      <c r="I157" s="60"/>
      <c r="J157" s="60"/>
      <c r="L157" s="60"/>
    </row>
    <row r="158" spans="2:12" ht="14.25" customHeight="1">
      <c r="B158" s="60"/>
      <c r="C158" s="60"/>
      <c r="D158" s="60"/>
      <c r="E158" s="60"/>
      <c r="F158" s="60"/>
      <c r="I158" s="60"/>
      <c r="J158" s="60"/>
      <c r="L158" s="60"/>
    </row>
    <row r="159" spans="2:12" ht="14.25" customHeight="1">
      <c r="B159" s="60"/>
      <c r="C159" s="60"/>
      <c r="D159" s="60"/>
      <c r="E159" s="60"/>
      <c r="F159" s="60"/>
      <c r="I159" s="60"/>
      <c r="J159" s="60"/>
      <c r="L159" s="60"/>
    </row>
    <row r="160" spans="2:12" ht="14.25" customHeight="1">
      <c r="B160" s="60"/>
      <c r="C160" s="60"/>
      <c r="D160" s="60"/>
      <c r="E160" s="60"/>
      <c r="F160" s="60"/>
      <c r="I160" s="60"/>
      <c r="J160" s="60"/>
      <c r="L160" s="60"/>
    </row>
    <row r="161" spans="2:12" ht="14.25" customHeight="1">
      <c r="B161" s="60"/>
      <c r="C161" s="60"/>
      <c r="D161" s="60"/>
      <c r="E161" s="60"/>
      <c r="F161" s="60"/>
      <c r="I161" s="60"/>
      <c r="J161" s="60"/>
      <c r="L161" s="60"/>
    </row>
    <row r="162" spans="2:12" ht="14.25" customHeight="1">
      <c r="B162" s="60"/>
      <c r="C162" s="60"/>
      <c r="D162" s="60"/>
      <c r="E162" s="60"/>
      <c r="F162" s="60"/>
      <c r="I162" s="60"/>
      <c r="J162" s="60"/>
      <c r="L162" s="60"/>
    </row>
    <row r="163" spans="2:12" ht="14.25" customHeight="1">
      <c r="B163" s="60"/>
      <c r="C163" s="60"/>
      <c r="D163" s="60"/>
      <c r="E163" s="60"/>
      <c r="F163" s="60"/>
      <c r="I163" s="60"/>
      <c r="J163" s="60"/>
      <c r="L163" s="60"/>
    </row>
    <row r="164" spans="2:12" ht="14.25" customHeight="1">
      <c r="B164" s="60"/>
      <c r="C164" s="60"/>
      <c r="D164" s="60"/>
      <c r="E164" s="60"/>
      <c r="F164" s="60"/>
      <c r="I164" s="60"/>
      <c r="J164" s="60"/>
      <c r="L164" s="60"/>
    </row>
    <row r="165" spans="2:12" ht="14.25" customHeight="1">
      <c r="B165" s="60"/>
      <c r="C165" s="60"/>
      <c r="D165" s="60"/>
      <c r="E165" s="60"/>
      <c r="F165" s="60"/>
      <c r="I165" s="60"/>
      <c r="J165" s="60"/>
      <c r="L165" s="60"/>
    </row>
    <row r="166" spans="2:12" ht="14.25" customHeight="1">
      <c r="B166" s="60"/>
      <c r="C166" s="60"/>
      <c r="D166" s="60"/>
      <c r="E166" s="60"/>
      <c r="F166" s="60"/>
      <c r="I166" s="60"/>
      <c r="J166" s="60"/>
      <c r="L166" s="60"/>
    </row>
    <row r="167" spans="2:12" ht="14.25" customHeight="1">
      <c r="B167" s="60"/>
      <c r="C167" s="60"/>
      <c r="D167" s="60"/>
      <c r="E167" s="60"/>
      <c r="F167" s="60"/>
      <c r="I167" s="60"/>
      <c r="J167" s="60"/>
      <c r="L167" s="60"/>
    </row>
    <row r="168" spans="2:12" ht="14.25" customHeight="1">
      <c r="B168" s="60"/>
      <c r="C168" s="60"/>
      <c r="D168" s="60"/>
      <c r="E168" s="60"/>
      <c r="F168" s="60"/>
      <c r="I168" s="60"/>
      <c r="J168" s="60"/>
      <c r="L168" s="60"/>
    </row>
    <row r="169" spans="2:12" ht="14.25" customHeight="1">
      <c r="B169" s="60"/>
      <c r="C169" s="60"/>
      <c r="D169" s="60"/>
      <c r="E169" s="60"/>
      <c r="F169" s="60"/>
      <c r="I169" s="60"/>
      <c r="J169" s="60"/>
      <c r="L169" s="60"/>
    </row>
    <row r="170" spans="2:12" ht="14.25" customHeight="1">
      <c r="B170" s="60"/>
      <c r="C170" s="60"/>
      <c r="D170" s="60"/>
      <c r="E170" s="60"/>
      <c r="F170" s="60"/>
      <c r="I170" s="60"/>
      <c r="J170" s="60"/>
      <c r="L170" s="60"/>
    </row>
    <row r="171" spans="2:12" ht="14.25" customHeight="1">
      <c r="B171" s="60"/>
      <c r="C171" s="60"/>
      <c r="D171" s="60"/>
      <c r="E171" s="60"/>
      <c r="F171" s="60"/>
      <c r="I171" s="60"/>
      <c r="J171" s="60"/>
      <c r="L171" s="60"/>
    </row>
    <row r="172" spans="2:12" ht="14.25" customHeight="1">
      <c r="B172" s="60"/>
      <c r="C172" s="60"/>
      <c r="D172" s="60"/>
      <c r="E172" s="60"/>
      <c r="F172" s="60"/>
      <c r="I172" s="60"/>
      <c r="J172" s="60"/>
      <c r="L172" s="60"/>
    </row>
    <row r="173" spans="2:12" ht="14.25" customHeight="1">
      <c r="B173" s="60"/>
      <c r="C173" s="60"/>
      <c r="D173" s="60"/>
      <c r="E173" s="60"/>
      <c r="F173" s="60"/>
      <c r="I173" s="60"/>
      <c r="J173" s="60"/>
      <c r="L173" s="60"/>
    </row>
    <row r="174" spans="2:12" ht="14.25" customHeight="1">
      <c r="B174" s="60"/>
      <c r="C174" s="60"/>
      <c r="D174" s="60"/>
      <c r="E174" s="60"/>
      <c r="F174" s="60"/>
      <c r="I174" s="60"/>
      <c r="J174" s="60"/>
      <c r="L174" s="60"/>
    </row>
    <row r="175" spans="2:12" ht="14.25" customHeight="1">
      <c r="B175" s="60"/>
      <c r="C175" s="60"/>
      <c r="D175" s="60"/>
      <c r="E175" s="60"/>
      <c r="F175" s="60"/>
      <c r="I175" s="60"/>
      <c r="J175" s="60"/>
      <c r="L175" s="60"/>
    </row>
    <row r="176" spans="2:12" ht="14.25" customHeight="1">
      <c r="B176" s="60"/>
      <c r="C176" s="60"/>
      <c r="D176" s="60"/>
      <c r="E176" s="60"/>
      <c r="F176" s="60"/>
      <c r="I176" s="60"/>
      <c r="J176" s="60"/>
      <c r="L176" s="60"/>
    </row>
    <row r="177" spans="2:12" ht="14.25" customHeight="1">
      <c r="B177" s="60"/>
      <c r="C177" s="60"/>
      <c r="D177" s="60"/>
      <c r="E177" s="60"/>
      <c r="F177" s="60"/>
      <c r="I177" s="60"/>
      <c r="J177" s="60"/>
      <c r="L177" s="60"/>
    </row>
    <row r="178" spans="2:12" ht="14.25" customHeight="1">
      <c r="B178" s="60"/>
      <c r="C178" s="60"/>
      <c r="D178" s="60"/>
      <c r="E178" s="60"/>
      <c r="F178" s="60"/>
      <c r="I178" s="60"/>
      <c r="J178" s="60"/>
      <c r="L178" s="60"/>
    </row>
    <row r="179" spans="2:12" ht="14.25" customHeight="1">
      <c r="B179" s="60"/>
      <c r="C179" s="60"/>
      <c r="D179" s="60"/>
      <c r="E179" s="60"/>
      <c r="F179" s="60"/>
      <c r="I179" s="60"/>
      <c r="J179" s="60"/>
      <c r="L179" s="60"/>
    </row>
    <row r="180" spans="2:12" ht="14.25" customHeight="1">
      <c r="B180" s="60"/>
      <c r="C180" s="60"/>
      <c r="D180" s="60"/>
      <c r="E180" s="60"/>
      <c r="F180" s="60"/>
      <c r="I180" s="60"/>
      <c r="J180" s="60"/>
      <c r="L180" s="60"/>
    </row>
    <row r="181" spans="2:12" ht="14.25" customHeight="1">
      <c r="B181" s="60"/>
      <c r="C181" s="60"/>
      <c r="D181" s="60"/>
      <c r="E181" s="60"/>
      <c r="F181" s="60"/>
      <c r="I181" s="60"/>
      <c r="J181" s="60"/>
      <c r="L181" s="60"/>
    </row>
    <row r="182" spans="2:12" ht="14.25" customHeight="1">
      <c r="B182" s="60"/>
      <c r="C182" s="60"/>
      <c r="D182" s="60"/>
      <c r="E182" s="60"/>
      <c r="F182" s="60"/>
      <c r="I182" s="60"/>
      <c r="J182" s="60"/>
      <c r="L182" s="60"/>
    </row>
    <row r="183" spans="2:12" ht="14.25" customHeight="1">
      <c r="B183" s="60"/>
      <c r="C183" s="60"/>
      <c r="D183" s="60"/>
      <c r="E183" s="60"/>
      <c r="F183" s="60"/>
      <c r="I183" s="60"/>
      <c r="J183" s="60"/>
      <c r="L183" s="60"/>
    </row>
    <row r="184" spans="2:12" ht="14.25" customHeight="1">
      <c r="B184" s="60"/>
      <c r="C184" s="60"/>
      <c r="D184" s="60"/>
      <c r="E184" s="60"/>
      <c r="F184" s="60"/>
      <c r="I184" s="60"/>
      <c r="J184" s="60"/>
      <c r="L184" s="60"/>
    </row>
    <row r="185" spans="2:12" ht="14.25" customHeight="1">
      <c r="B185" s="60"/>
      <c r="C185" s="60"/>
      <c r="D185" s="60"/>
      <c r="E185" s="60"/>
      <c r="F185" s="60"/>
      <c r="I185" s="60"/>
      <c r="J185" s="60"/>
      <c r="L185" s="60"/>
    </row>
    <row r="186" spans="2:12" ht="14.25" customHeight="1">
      <c r="B186" s="60"/>
      <c r="C186" s="60"/>
      <c r="D186" s="60"/>
      <c r="E186" s="60"/>
      <c r="F186" s="60"/>
      <c r="I186" s="60"/>
      <c r="J186" s="60"/>
      <c r="L186" s="60"/>
    </row>
    <row r="187" spans="2:12" ht="14.25" customHeight="1">
      <c r="B187" s="60"/>
      <c r="C187" s="60"/>
      <c r="D187" s="60"/>
      <c r="E187" s="60"/>
      <c r="F187" s="60"/>
      <c r="I187" s="60"/>
      <c r="J187" s="60"/>
      <c r="L187" s="60"/>
    </row>
    <row r="188" spans="2:12" ht="14.25" customHeight="1">
      <c r="B188" s="60"/>
      <c r="C188" s="60"/>
      <c r="D188" s="60"/>
      <c r="E188" s="60"/>
      <c r="F188" s="60"/>
      <c r="I188" s="60"/>
      <c r="J188" s="60"/>
      <c r="L188" s="60"/>
    </row>
    <row r="189" spans="2:12" ht="14.25" customHeight="1">
      <c r="B189" s="60"/>
      <c r="C189" s="60"/>
      <c r="D189" s="60"/>
      <c r="E189" s="60"/>
      <c r="F189" s="60"/>
      <c r="I189" s="60"/>
      <c r="J189" s="60"/>
      <c r="L189" s="60"/>
    </row>
    <row r="190" spans="2:12" ht="14.25" customHeight="1">
      <c r="B190" s="60"/>
      <c r="C190" s="60"/>
      <c r="D190" s="60"/>
      <c r="E190" s="60"/>
      <c r="F190" s="60"/>
      <c r="I190" s="60"/>
      <c r="J190" s="60"/>
      <c r="L190" s="60"/>
    </row>
    <row r="191" spans="2:12" ht="14.25" customHeight="1">
      <c r="B191" s="60"/>
      <c r="C191" s="60"/>
      <c r="D191" s="60"/>
      <c r="E191" s="60"/>
      <c r="F191" s="60"/>
      <c r="I191" s="60"/>
      <c r="J191" s="60"/>
      <c r="L191" s="60"/>
    </row>
    <row r="192" spans="2:12" ht="14.25" customHeight="1">
      <c r="B192" s="60"/>
      <c r="C192" s="60"/>
      <c r="D192" s="60"/>
      <c r="E192" s="60"/>
      <c r="F192" s="60"/>
      <c r="I192" s="60"/>
      <c r="J192" s="60"/>
      <c r="L192" s="60"/>
    </row>
    <row r="193" spans="2:12" ht="14.25" customHeight="1">
      <c r="B193" s="60"/>
      <c r="C193" s="60"/>
      <c r="D193" s="60"/>
      <c r="E193" s="60"/>
      <c r="F193" s="60"/>
      <c r="I193" s="60"/>
      <c r="J193" s="60"/>
      <c r="L193" s="60"/>
    </row>
    <row r="194" spans="2:12" ht="14.25" customHeight="1">
      <c r="B194" s="60"/>
      <c r="C194" s="60"/>
      <c r="D194" s="60"/>
      <c r="E194" s="60"/>
      <c r="F194" s="60"/>
      <c r="I194" s="60"/>
      <c r="J194" s="60"/>
      <c r="L194" s="60"/>
    </row>
    <row r="195" spans="2:12" ht="14.25" customHeight="1">
      <c r="B195" s="60"/>
      <c r="C195" s="60"/>
      <c r="D195" s="60"/>
      <c r="E195" s="60"/>
      <c r="F195" s="60"/>
      <c r="I195" s="60"/>
      <c r="J195" s="60"/>
      <c r="L195" s="60"/>
    </row>
    <row r="196" spans="2:12" ht="14.25" customHeight="1">
      <c r="B196" s="60"/>
      <c r="C196" s="60"/>
      <c r="D196" s="60"/>
      <c r="E196" s="60"/>
      <c r="F196" s="60"/>
      <c r="I196" s="60"/>
      <c r="J196" s="60"/>
      <c r="L196" s="60"/>
    </row>
    <row r="197" spans="2:12" ht="14.25" customHeight="1">
      <c r="B197" s="60"/>
      <c r="C197" s="60"/>
      <c r="D197" s="60"/>
      <c r="E197" s="60"/>
      <c r="F197" s="60"/>
      <c r="I197" s="60"/>
      <c r="J197" s="60"/>
      <c r="L197" s="60"/>
    </row>
    <row r="198" spans="2:12" ht="14.25" customHeight="1">
      <c r="B198" s="60"/>
      <c r="C198" s="60"/>
      <c r="D198" s="60"/>
      <c r="E198" s="60"/>
      <c r="F198" s="60"/>
      <c r="I198" s="60"/>
      <c r="J198" s="60"/>
      <c r="L198" s="60"/>
    </row>
    <row r="199" spans="2:12" ht="14.25" customHeight="1">
      <c r="B199" s="60"/>
      <c r="C199" s="60"/>
      <c r="D199" s="60"/>
      <c r="E199" s="60"/>
      <c r="F199" s="60"/>
      <c r="I199" s="60"/>
      <c r="J199" s="60"/>
      <c r="L199" s="60"/>
    </row>
    <row r="200" spans="2:12" ht="14.25" customHeight="1">
      <c r="B200" s="60"/>
      <c r="C200" s="60"/>
      <c r="D200" s="60"/>
      <c r="E200" s="60"/>
      <c r="F200" s="60"/>
      <c r="I200" s="60"/>
      <c r="J200" s="60"/>
      <c r="L200" s="60"/>
    </row>
    <row r="201" spans="2:12" ht="14.25" customHeight="1">
      <c r="B201" s="60"/>
      <c r="C201" s="60"/>
      <c r="D201" s="60"/>
      <c r="E201" s="60"/>
      <c r="F201" s="60"/>
      <c r="I201" s="60"/>
      <c r="J201" s="60"/>
      <c r="L201" s="60"/>
    </row>
    <row r="202" spans="2:12" ht="14.25" customHeight="1">
      <c r="B202" s="60"/>
      <c r="C202" s="60"/>
      <c r="D202" s="60"/>
      <c r="E202" s="60"/>
      <c r="F202" s="60"/>
      <c r="I202" s="60"/>
      <c r="J202" s="60"/>
      <c r="L202" s="60"/>
    </row>
    <row r="203" spans="2:12" ht="14.25" customHeight="1">
      <c r="B203" s="60"/>
      <c r="C203" s="60"/>
      <c r="D203" s="60"/>
      <c r="E203" s="60"/>
      <c r="F203" s="60"/>
      <c r="I203" s="60"/>
      <c r="J203" s="60"/>
      <c r="L203" s="60"/>
    </row>
    <row r="204" spans="2:12" ht="14.25" customHeight="1">
      <c r="B204" s="60"/>
      <c r="C204" s="60"/>
      <c r="D204" s="60"/>
      <c r="E204" s="60"/>
      <c r="F204" s="60"/>
      <c r="I204" s="60"/>
      <c r="J204" s="60"/>
      <c r="L204" s="60"/>
    </row>
    <row r="205" spans="2:12" ht="14.25" customHeight="1">
      <c r="B205" s="60"/>
      <c r="C205" s="60"/>
      <c r="D205" s="60"/>
      <c r="E205" s="60"/>
      <c r="F205" s="60"/>
      <c r="I205" s="60"/>
      <c r="J205" s="60"/>
      <c r="L205" s="60"/>
    </row>
    <row r="206" spans="2:12" ht="14.25" customHeight="1">
      <c r="B206" s="60"/>
      <c r="C206" s="60"/>
      <c r="D206" s="60"/>
      <c r="E206" s="60"/>
      <c r="F206" s="60"/>
      <c r="I206" s="60"/>
      <c r="J206" s="60"/>
      <c r="L206" s="60"/>
    </row>
    <row r="207" spans="2:12" ht="14.25" customHeight="1">
      <c r="B207" s="60"/>
      <c r="C207" s="60"/>
      <c r="D207" s="60"/>
      <c r="E207" s="60"/>
      <c r="F207" s="60"/>
      <c r="I207" s="60"/>
      <c r="J207" s="60"/>
      <c r="L207" s="60"/>
    </row>
    <row r="208" spans="2:12" ht="14.25" customHeight="1">
      <c r="B208" s="60"/>
      <c r="C208" s="60"/>
      <c r="D208" s="60"/>
      <c r="E208" s="60"/>
      <c r="F208" s="60"/>
      <c r="I208" s="60"/>
      <c r="J208" s="60"/>
      <c r="L208" s="60"/>
    </row>
    <row r="209" spans="2:12" ht="14.25" customHeight="1">
      <c r="B209" s="60"/>
      <c r="C209" s="60"/>
      <c r="D209" s="60"/>
      <c r="E209" s="60"/>
      <c r="F209" s="60"/>
      <c r="I209" s="60"/>
      <c r="J209" s="60"/>
      <c r="L209" s="60"/>
    </row>
    <row r="210" spans="2:12" ht="14.25" customHeight="1">
      <c r="B210" s="60"/>
      <c r="C210" s="60"/>
      <c r="D210" s="60"/>
      <c r="E210" s="60"/>
      <c r="F210" s="60"/>
      <c r="I210" s="60"/>
      <c r="J210" s="60"/>
      <c r="L210" s="60"/>
    </row>
    <row r="211" spans="2:12" ht="14.25" customHeight="1">
      <c r="B211" s="60"/>
      <c r="C211" s="60"/>
      <c r="D211" s="60"/>
      <c r="E211" s="60"/>
      <c r="F211" s="60"/>
      <c r="I211" s="60"/>
      <c r="J211" s="60"/>
      <c r="L211" s="60"/>
    </row>
    <row r="212" spans="2:12" ht="14.25" customHeight="1">
      <c r="B212" s="60"/>
      <c r="C212" s="60"/>
      <c r="D212" s="60"/>
      <c r="E212" s="60"/>
      <c r="F212" s="60"/>
      <c r="I212" s="60"/>
      <c r="J212" s="60"/>
      <c r="L212" s="60"/>
    </row>
    <row r="213" spans="2:12" ht="14.25" customHeight="1">
      <c r="B213" s="60"/>
      <c r="C213" s="60"/>
      <c r="D213" s="60"/>
      <c r="E213" s="60"/>
      <c r="F213" s="60"/>
      <c r="I213" s="60"/>
      <c r="J213" s="60"/>
      <c r="L213" s="60"/>
    </row>
    <row r="214" spans="2:12" ht="14.25" customHeight="1">
      <c r="B214" s="60"/>
      <c r="C214" s="60"/>
      <c r="D214" s="60"/>
      <c r="E214" s="60"/>
      <c r="F214" s="60"/>
      <c r="I214" s="60"/>
      <c r="J214" s="60"/>
      <c r="L214" s="60"/>
    </row>
    <row r="215" spans="2:12" ht="14.25" customHeight="1">
      <c r="B215" s="60"/>
      <c r="C215" s="60"/>
      <c r="D215" s="60"/>
      <c r="E215" s="60"/>
      <c r="F215" s="60"/>
      <c r="I215" s="60"/>
      <c r="J215" s="60"/>
      <c r="L215" s="60"/>
    </row>
    <row r="216" spans="2:12" ht="14.25" customHeight="1">
      <c r="B216" s="60"/>
      <c r="C216" s="60"/>
      <c r="D216" s="60"/>
      <c r="E216" s="60"/>
      <c r="F216" s="60"/>
      <c r="I216" s="60"/>
      <c r="J216" s="60"/>
      <c r="L216" s="60"/>
    </row>
    <row r="217" spans="2:12" ht="14.25" customHeight="1">
      <c r="B217" s="60"/>
      <c r="C217" s="60"/>
      <c r="D217" s="60"/>
      <c r="E217" s="60"/>
      <c r="F217" s="60"/>
      <c r="I217" s="60"/>
      <c r="J217" s="60"/>
      <c r="L217" s="60"/>
    </row>
    <row r="218" spans="2:12" ht="14.25" customHeight="1">
      <c r="B218" s="60"/>
      <c r="C218" s="60"/>
      <c r="D218" s="60"/>
      <c r="E218" s="60"/>
      <c r="F218" s="60"/>
      <c r="I218" s="60"/>
      <c r="J218" s="60"/>
      <c r="L218" s="60"/>
    </row>
    <row r="219" spans="2:12" ht="14.25" customHeight="1">
      <c r="B219" s="60"/>
      <c r="C219" s="60"/>
      <c r="D219" s="60"/>
      <c r="E219" s="60"/>
      <c r="F219" s="60"/>
      <c r="I219" s="60"/>
      <c r="J219" s="60"/>
      <c r="L219" s="60"/>
    </row>
    <row r="220" spans="2:12" ht="14.25" customHeight="1">
      <c r="B220" s="60"/>
      <c r="C220" s="60"/>
      <c r="D220" s="60"/>
      <c r="E220" s="60"/>
      <c r="F220" s="60"/>
      <c r="I220" s="60"/>
      <c r="J220" s="60"/>
      <c r="L220" s="60"/>
    </row>
    <row r="221" spans="2:12" ht="14.25" customHeight="1">
      <c r="B221" s="60"/>
      <c r="C221" s="60"/>
      <c r="D221" s="60"/>
      <c r="E221" s="60"/>
      <c r="F221" s="60"/>
      <c r="I221" s="60"/>
      <c r="J221" s="60"/>
      <c r="L221" s="60"/>
    </row>
    <row r="222" spans="2:12" ht="14.25" customHeight="1">
      <c r="B222" s="60"/>
      <c r="C222" s="60"/>
      <c r="D222" s="60"/>
      <c r="E222" s="60"/>
      <c r="F222" s="60"/>
      <c r="I222" s="60"/>
      <c r="J222" s="60"/>
      <c r="L222" s="60"/>
    </row>
    <row r="223" spans="2:12" ht="14.25" customHeight="1">
      <c r="B223" s="60"/>
      <c r="C223" s="60"/>
      <c r="D223" s="60"/>
      <c r="E223" s="60"/>
      <c r="F223" s="60"/>
      <c r="I223" s="60"/>
      <c r="J223" s="60"/>
      <c r="L223" s="60"/>
    </row>
    <row r="224" spans="2:12" ht="14.25" customHeight="1">
      <c r="B224" s="60"/>
      <c r="C224" s="60"/>
      <c r="D224" s="60"/>
      <c r="E224" s="60"/>
      <c r="F224" s="60"/>
      <c r="I224" s="60"/>
      <c r="J224" s="60"/>
      <c r="L224" s="60"/>
    </row>
    <row r="225" spans="2:12" ht="14.25" customHeight="1">
      <c r="B225" s="60"/>
      <c r="C225" s="60"/>
      <c r="D225" s="60"/>
      <c r="E225" s="60"/>
      <c r="F225" s="60"/>
      <c r="I225" s="60"/>
      <c r="J225" s="60"/>
      <c r="L225" s="60"/>
    </row>
    <row r="226" spans="2:12" ht="14.25" customHeight="1">
      <c r="B226" s="60"/>
      <c r="C226" s="60"/>
      <c r="D226" s="60"/>
      <c r="E226" s="60"/>
      <c r="F226" s="60"/>
      <c r="I226" s="60"/>
      <c r="J226" s="60"/>
      <c r="L226" s="60"/>
    </row>
    <row r="227" spans="2:12" ht="14.25" customHeight="1">
      <c r="B227" s="60"/>
      <c r="C227" s="60"/>
      <c r="D227" s="60"/>
      <c r="E227" s="60"/>
      <c r="F227" s="60"/>
      <c r="I227" s="60"/>
      <c r="J227" s="60"/>
      <c r="L227" s="60"/>
    </row>
    <row r="228" spans="2:12" ht="14.25" customHeight="1">
      <c r="B228" s="60"/>
      <c r="C228" s="60"/>
      <c r="D228" s="60"/>
      <c r="E228" s="60"/>
      <c r="F228" s="60"/>
      <c r="I228" s="60"/>
      <c r="J228" s="60"/>
      <c r="L228" s="60"/>
    </row>
    <row r="229" spans="2:12" ht="14.25" customHeight="1">
      <c r="B229" s="60"/>
      <c r="C229" s="60"/>
      <c r="D229" s="60"/>
      <c r="E229" s="60"/>
      <c r="F229" s="60"/>
      <c r="I229" s="60"/>
      <c r="J229" s="60"/>
      <c r="L229" s="60"/>
    </row>
    <row r="230" spans="2:12" ht="14.25" customHeight="1">
      <c r="B230" s="60"/>
      <c r="C230" s="60"/>
      <c r="D230" s="60"/>
      <c r="E230" s="60"/>
      <c r="F230" s="60"/>
      <c r="I230" s="60"/>
      <c r="J230" s="60"/>
      <c r="L230" s="60"/>
    </row>
    <row r="231" spans="2:12" ht="14.25" customHeight="1">
      <c r="B231" s="60"/>
      <c r="C231" s="60"/>
      <c r="D231" s="60"/>
      <c r="E231" s="60"/>
      <c r="F231" s="60"/>
      <c r="I231" s="60"/>
      <c r="J231" s="60"/>
      <c r="L231" s="60"/>
    </row>
    <row r="232" spans="2:12" ht="14.25" customHeight="1">
      <c r="B232" s="60"/>
      <c r="C232" s="60"/>
      <c r="D232" s="60"/>
      <c r="E232" s="60"/>
      <c r="F232" s="60"/>
      <c r="I232" s="60"/>
      <c r="J232" s="60"/>
      <c r="L232" s="60"/>
    </row>
    <row r="233" spans="2:12" ht="14.25" customHeight="1">
      <c r="B233" s="60"/>
      <c r="C233" s="60"/>
      <c r="D233" s="60"/>
      <c r="E233" s="60"/>
      <c r="F233" s="60"/>
      <c r="I233" s="60"/>
      <c r="J233" s="60"/>
      <c r="L233" s="60"/>
    </row>
    <row r="234" spans="2:12" ht="14.25" customHeight="1">
      <c r="B234" s="60"/>
      <c r="C234" s="60"/>
      <c r="D234" s="60"/>
      <c r="E234" s="60"/>
      <c r="F234" s="60"/>
      <c r="I234" s="60"/>
      <c r="J234" s="60"/>
      <c r="L234" s="60"/>
    </row>
    <row r="235" spans="2:12" ht="14.25" customHeight="1">
      <c r="B235" s="60"/>
      <c r="C235" s="60"/>
      <c r="D235" s="60"/>
      <c r="E235" s="60"/>
      <c r="F235" s="60"/>
      <c r="I235" s="60"/>
      <c r="J235" s="60"/>
      <c r="L235" s="60"/>
    </row>
    <row r="236" spans="2:12" ht="14.25" customHeight="1">
      <c r="B236" s="60"/>
      <c r="C236" s="60"/>
      <c r="D236" s="60"/>
      <c r="E236" s="60"/>
      <c r="F236" s="60"/>
      <c r="I236" s="60"/>
      <c r="J236" s="60"/>
      <c r="L236" s="60"/>
    </row>
    <row r="237" spans="2:12" ht="14.25" customHeight="1">
      <c r="B237" s="60"/>
      <c r="C237" s="60"/>
      <c r="D237" s="60"/>
      <c r="E237" s="60"/>
      <c r="F237" s="60"/>
      <c r="I237" s="60"/>
      <c r="J237" s="60"/>
      <c r="L237" s="60"/>
    </row>
    <row r="238" spans="2:12" ht="14.25" customHeight="1">
      <c r="B238" s="60"/>
      <c r="C238" s="60"/>
      <c r="D238" s="60"/>
      <c r="E238" s="60"/>
      <c r="F238" s="60"/>
      <c r="I238" s="60"/>
      <c r="J238" s="60"/>
      <c r="L238" s="60"/>
    </row>
    <row r="239" spans="2:12" ht="14.25" customHeight="1">
      <c r="B239" s="60"/>
      <c r="C239" s="60"/>
      <c r="D239" s="60"/>
      <c r="E239" s="60"/>
      <c r="F239" s="60"/>
      <c r="I239" s="60"/>
      <c r="J239" s="60"/>
      <c r="L239" s="60"/>
    </row>
    <row r="240" spans="2:12" ht="14.25" customHeight="1">
      <c r="B240" s="60"/>
      <c r="C240" s="60"/>
      <c r="D240" s="60"/>
      <c r="E240" s="60"/>
      <c r="F240" s="60"/>
      <c r="I240" s="60"/>
      <c r="J240" s="60"/>
      <c r="L240" s="60"/>
    </row>
    <row r="241" spans="2:12" ht="14.25" customHeight="1">
      <c r="B241" s="60"/>
      <c r="C241" s="60"/>
      <c r="D241" s="60"/>
      <c r="E241" s="60"/>
      <c r="F241" s="60"/>
      <c r="I241" s="60"/>
      <c r="J241" s="60"/>
      <c r="L241" s="60"/>
    </row>
    <row r="242" spans="2:12" ht="14.25" customHeight="1">
      <c r="B242" s="60"/>
      <c r="C242" s="60"/>
      <c r="D242" s="60"/>
      <c r="E242" s="60"/>
      <c r="F242" s="60"/>
      <c r="I242" s="60"/>
      <c r="J242" s="60"/>
      <c r="L242" s="60"/>
    </row>
    <row r="243" spans="2:12" ht="14.25" customHeight="1">
      <c r="B243" s="60"/>
      <c r="C243" s="60"/>
      <c r="D243" s="60"/>
      <c r="E243" s="60"/>
      <c r="F243" s="60"/>
      <c r="I243" s="60"/>
      <c r="J243" s="60"/>
      <c r="L243" s="60"/>
    </row>
    <row r="244" spans="2:12" ht="14.25" customHeight="1">
      <c r="B244" s="60"/>
      <c r="C244" s="60"/>
      <c r="D244" s="60"/>
      <c r="E244" s="60"/>
      <c r="F244" s="60"/>
      <c r="I244" s="60"/>
      <c r="J244" s="60"/>
      <c r="L244" s="60"/>
    </row>
    <row r="245" spans="2:12" ht="14.25" customHeight="1">
      <c r="B245" s="60"/>
      <c r="C245" s="60"/>
      <c r="D245" s="60"/>
      <c r="E245" s="60"/>
      <c r="F245" s="60"/>
      <c r="I245" s="60"/>
      <c r="J245" s="60"/>
      <c r="L245" s="60"/>
    </row>
    <row r="246" spans="2:12" ht="14.25" customHeight="1">
      <c r="B246" s="60"/>
      <c r="C246" s="60"/>
      <c r="D246" s="60"/>
      <c r="E246" s="60"/>
      <c r="F246" s="60"/>
      <c r="I246" s="60"/>
      <c r="J246" s="60"/>
      <c r="L246" s="60"/>
    </row>
    <row r="247" spans="2:12" ht="14.25" customHeight="1">
      <c r="B247" s="60"/>
      <c r="C247" s="60"/>
      <c r="D247" s="60"/>
      <c r="E247" s="60"/>
      <c r="F247" s="60"/>
      <c r="I247" s="60"/>
      <c r="J247" s="60"/>
      <c r="L247" s="60"/>
    </row>
    <row r="248" spans="2:12" ht="14.25" customHeight="1">
      <c r="B248" s="60"/>
      <c r="C248" s="60"/>
      <c r="D248" s="60"/>
      <c r="E248" s="60"/>
      <c r="F248" s="60"/>
      <c r="I248" s="60"/>
      <c r="J248" s="60"/>
      <c r="L248" s="60"/>
    </row>
    <row r="249" spans="2:12" ht="14.25" customHeight="1">
      <c r="B249" s="60"/>
      <c r="C249" s="60"/>
      <c r="D249" s="60"/>
      <c r="E249" s="60"/>
      <c r="F249" s="60"/>
      <c r="I249" s="60"/>
      <c r="J249" s="60"/>
      <c r="L249" s="60"/>
    </row>
    <row r="250" spans="2:12" ht="14.25" customHeight="1">
      <c r="B250" s="60"/>
      <c r="C250" s="60"/>
      <c r="D250" s="60"/>
      <c r="E250" s="60"/>
      <c r="F250" s="60"/>
      <c r="I250" s="60"/>
      <c r="J250" s="60"/>
      <c r="L250" s="60"/>
    </row>
    <row r="251" spans="2:12" ht="14.25" customHeight="1">
      <c r="B251" s="60"/>
      <c r="C251" s="60"/>
      <c r="D251" s="60"/>
      <c r="E251" s="60"/>
      <c r="F251" s="60"/>
      <c r="I251" s="60"/>
      <c r="J251" s="60"/>
      <c r="L251" s="60"/>
    </row>
    <row r="252" spans="2:12" ht="14.25" customHeight="1">
      <c r="B252" s="60"/>
      <c r="C252" s="60"/>
      <c r="D252" s="60"/>
      <c r="E252" s="60"/>
      <c r="F252" s="60"/>
      <c r="I252" s="60"/>
      <c r="J252" s="60"/>
      <c r="L252" s="60"/>
    </row>
    <row r="253" spans="2:12" ht="14.25" customHeight="1">
      <c r="B253" s="60"/>
      <c r="C253" s="60"/>
      <c r="D253" s="60"/>
      <c r="E253" s="60"/>
      <c r="F253" s="60"/>
      <c r="I253" s="60"/>
      <c r="J253" s="60"/>
      <c r="L253" s="60"/>
    </row>
    <row r="254" spans="2:12" ht="14.25" customHeight="1">
      <c r="B254" s="60"/>
      <c r="C254" s="60"/>
      <c r="D254" s="60"/>
      <c r="E254" s="60"/>
      <c r="F254" s="60"/>
      <c r="I254" s="60"/>
      <c r="J254" s="60"/>
      <c r="L254" s="60"/>
    </row>
    <row r="255" spans="2:12" ht="14.25" customHeight="1">
      <c r="B255" s="60"/>
      <c r="C255" s="60"/>
      <c r="D255" s="60"/>
      <c r="E255" s="60"/>
      <c r="F255" s="60"/>
      <c r="I255" s="60"/>
      <c r="J255" s="60"/>
      <c r="L255" s="60"/>
    </row>
    <row r="256" spans="2:12" ht="14.25" customHeight="1">
      <c r="B256" s="60"/>
      <c r="C256" s="60"/>
      <c r="D256" s="60"/>
      <c r="E256" s="60"/>
      <c r="F256" s="60"/>
      <c r="I256" s="60"/>
      <c r="J256" s="60"/>
      <c r="L256" s="60"/>
    </row>
    <row r="257" spans="2:12" ht="14.25" customHeight="1">
      <c r="B257" s="60"/>
      <c r="C257" s="60"/>
      <c r="D257" s="60"/>
      <c r="E257" s="60"/>
      <c r="F257" s="60"/>
      <c r="I257" s="60"/>
      <c r="J257" s="60"/>
      <c r="L257" s="60"/>
    </row>
    <row r="258" spans="2:12" ht="14.25" customHeight="1">
      <c r="B258" s="60"/>
      <c r="C258" s="60"/>
      <c r="D258" s="60"/>
      <c r="E258" s="60"/>
      <c r="F258" s="60"/>
      <c r="I258" s="60"/>
      <c r="J258" s="60"/>
      <c r="L258" s="60"/>
    </row>
    <row r="259" spans="2:12" ht="14.25" customHeight="1">
      <c r="B259" s="60"/>
      <c r="C259" s="60"/>
      <c r="D259" s="60"/>
      <c r="E259" s="60"/>
      <c r="F259" s="60"/>
      <c r="I259" s="60"/>
      <c r="J259" s="60"/>
      <c r="L259" s="60"/>
    </row>
    <row r="260" spans="2:12" ht="14.25" customHeight="1">
      <c r="B260" s="60"/>
      <c r="C260" s="60"/>
      <c r="D260" s="60"/>
      <c r="E260" s="60"/>
      <c r="F260" s="60"/>
      <c r="I260" s="60"/>
      <c r="J260" s="60"/>
      <c r="L260" s="60"/>
    </row>
    <row r="261" spans="2:12" ht="14.25" customHeight="1">
      <c r="B261" s="60"/>
      <c r="C261" s="60"/>
      <c r="D261" s="60"/>
      <c r="E261" s="60"/>
      <c r="F261" s="60"/>
      <c r="I261" s="60"/>
      <c r="J261" s="60"/>
      <c r="L261" s="60"/>
    </row>
    <row r="262" spans="2:12" ht="14.25" customHeight="1">
      <c r="B262" s="60"/>
      <c r="C262" s="60"/>
      <c r="D262" s="60"/>
      <c r="E262" s="60"/>
      <c r="F262" s="60"/>
      <c r="I262" s="60"/>
      <c r="J262" s="60"/>
      <c r="L262" s="60"/>
    </row>
    <row r="263" spans="2:12" ht="14.25" customHeight="1">
      <c r="B263" s="60"/>
      <c r="C263" s="60"/>
      <c r="D263" s="60"/>
      <c r="E263" s="60"/>
      <c r="F263" s="60"/>
      <c r="I263" s="60"/>
      <c r="J263" s="60"/>
      <c r="L263" s="60"/>
    </row>
    <row r="264" spans="2:12" ht="14.25" customHeight="1">
      <c r="B264" s="60"/>
      <c r="C264" s="60"/>
      <c r="D264" s="60"/>
      <c r="E264" s="60"/>
      <c r="F264" s="60"/>
      <c r="I264" s="60"/>
      <c r="J264" s="60"/>
      <c r="L264" s="60"/>
    </row>
    <row r="265" spans="2:12" ht="14.25" customHeight="1">
      <c r="B265" s="60"/>
      <c r="C265" s="60"/>
      <c r="D265" s="60"/>
      <c r="E265" s="60"/>
      <c r="F265" s="60"/>
      <c r="I265" s="60"/>
      <c r="J265" s="60"/>
      <c r="L265" s="60"/>
    </row>
    <row r="266" spans="2:12" ht="14.25" customHeight="1">
      <c r="B266" s="60"/>
      <c r="C266" s="60"/>
      <c r="D266" s="60"/>
      <c r="E266" s="60"/>
      <c r="F266" s="60"/>
      <c r="I266" s="60"/>
      <c r="J266" s="60"/>
      <c r="L266" s="60"/>
    </row>
    <row r="267" spans="2:12" ht="14.25" customHeight="1">
      <c r="B267" s="60"/>
      <c r="C267" s="60"/>
      <c r="D267" s="60"/>
      <c r="E267" s="60"/>
      <c r="F267" s="60"/>
      <c r="I267" s="60"/>
      <c r="J267" s="60"/>
      <c r="L267" s="60"/>
    </row>
    <row r="268" spans="2:12" ht="14.25" customHeight="1">
      <c r="B268" s="60"/>
      <c r="C268" s="60"/>
      <c r="D268" s="60"/>
      <c r="E268" s="60"/>
      <c r="F268" s="60"/>
      <c r="I268" s="60"/>
      <c r="J268" s="60"/>
      <c r="L268" s="60"/>
    </row>
    <row r="269" spans="2:12" ht="14.25" customHeight="1">
      <c r="B269" s="60"/>
      <c r="C269" s="60"/>
      <c r="D269" s="60"/>
      <c r="E269" s="60"/>
      <c r="F269" s="60"/>
      <c r="I269" s="60"/>
      <c r="J269" s="60"/>
      <c r="L269" s="60"/>
    </row>
    <row r="270" spans="2:12" ht="14.25" customHeight="1">
      <c r="B270" s="60"/>
      <c r="C270" s="60"/>
      <c r="D270" s="60"/>
      <c r="E270" s="60"/>
      <c r="F270" s="60"/>
      <c r="I270" s="60"/>
      <c r="J270" s="60"/>
      <c r="L270" s="60"/>
    </row>
    <row r="271" spans="2:12" ht="14.25" customHeight="1">
      <c r="B271" s="60"/>
      <c r="C271" s="60"/>
      <c r="D271" s="60"/>
      <c r="E271" s="60"/>
      <c r="F271" s="60"/>
      <c r="I271" s="60"/>
      <c r="J271" s="60"/>
      <c r="L271" s="60"/>
    </row>
    <row r="272" spans="2:12" ht="14.25" customHeight="1">
      <c r="B272" s="60"/>
      <c r="C272" s="60"/>
      <c r="D272" s="60"/>
      <c r="E272" s="60"/>
      <c r="F272" s="60"/>
      <c r="I272" s="60"/>
      <c r="J272" s="60"/>
      <c r="L272" s="60"/>
    </row>
    <row r="273" spans="2:12" ht="14.25" customHeight="1">
      <c r="B273" s="60"/>
      <c r="C273" s="60"/>
      <c r="D273" s="60"/>
      <c r="E273" s="60"/>
      <c r="F273" s="60"/>
      <c r="I273" s="60"/>
      <c r="J273" s="60"/>
      <c r="L273" s="60"/>
    </row>
    <row r="274" spans="2:12" ht="14.25" customHeight="1">
      <c r="B274" s="60"/>
      <c r="C274" s="60"/>
      <c r="D274" s="60"/>
      <c r="E274" s="60"/>
      <c r="F274" s="60"/>
      <c r="I274" s="60"/>
      <c r="J274" s="60"/>
      <c r="L274" s="60"/>
    </row>
    <row r="275" spans="2:12" ht="14.25" customHeight="1">
      <c r="B275" s="60"/>
      <c r="C275" s="60"/>
      <c r="D275" s="60"/>
      <c r="E275" s="60"/>
      <c r="F275" s="60"/>
      <c r="I275" s="60"/>
      <c r="J275" s="60"/>
      <c r="L275" s="60"/>
    </row>
    <row r="276" spans="2:12" ht="14.25" customHeight="1">
      <c r="B276" s="60"/>
      <c r="C276" s="60"/>
      <c r="D276" s="60"/>
      <c r="E276" s="60"/>
      <c r="F276" s="60"/>
      <c r="I276" s="60"/>
      <c r="J276" s="60"/>
      <c r="L276" s="60"/>
    </row>
    <row r="277" spans="2:12" ht="14.25" customHeight="1">
      <c r="B277" s="60"/>
      <c r="C277" s="60"/>
      <c r="D277" s="60"/>
      <c r="E277" s="60"/>
      <c r="F277" s="60"/>
      <c r="I277" s="60"/>
      <c r="J277" s="60"/>
      <c r="L277" s="60"/>
    </row>
    <row r="278" spans="2:12" ht="14.25" customHeight="1">
      <c r="B278" s="60"/>
      <c r="C278" s="60"/>
      <c r="D278" s="60"/>
      <c r="E278" s="60"/>
      <c r="F278" s="60"/>
      <c r="I278" s="60"/>
      <c r="J278" s="60"/>
      <c r="L278" s="60"/>
    </row>
    <row r="279" spans="2:12" ht="14.25" customHeight="1">
      <c r="B279" s="60"/>
      <c r="C279" s="60"/>
      <c r="D279" s="60"/>
      <c r="E279" s="60"/>
      <c r="F279" s="60"/>
      <c r="I279" s="60"/>
      <c r="J279" s="60"/>
      <c r="L279" s="60"/>
    </row>
    <row r="280" spans="2:12" ht="14.25" customHeight="1">
      <c r="B280" s="60"/>
      <c r="C280" s="60"/>
      <c r="D280" s="60"/>
      <c r="E280" s="60"/>
      <c r="F280" s="60"/>
      <c r="I280" s="60"/>
      <c r="J280" s="60"/>
      <c r="L280" s="60"/>
    </row>
    <row r="281" spans="2:12" ht="14.25" customHeight="1">
      <c r="B281" s="60"/>
      <c r="C281" s="60"/>
      <c r="D281" s="60"/>
      <c r="E281" s="60"/>
      <c r="F281" s="60"/>
      <c r="I281" s="60"/>
      <c r="J281" s="60"/>
      <c r="L281" s="60"/>
    </row>
    <row r="282" spans="2:12" ht="14.25" customHeight="1">
      <c r="B282" s="60"/>
      <c r="C282" s="60"/>
      <c r="D282" s="60"/>
      <c r="E282" s="60"/>
      <c r="F282" s="60"/>
      <c r="I282" s="60"/>
      <c r="J282" s="60"/>
      <c r="L282" s="60"/>
    </row>
    <row r="283" spans="2:12" ht="14.25" customHeight="1">
      <c r="B283" s="60"/>
      <c r="C283" s="60"/>
      <c r="D283" s="60"/>
      <c r="E283" s="60"/>
      <c r="F283" s="60"/>
      <c r="I283" s="60"/>
      <c r="J283" s="60"/>
      <c r="L283" s="60"/>
    </row>
    <row r="284" spans="2:12" ht="14.25" customHeight="1">
      <c r="B284" s="60"/>
      <c r="C284" s="60"/>
      <c r="D284" s="60"/>
      <c r="E284" s="60"/>
      <c r="F284" s="60"/>
      <c r="I284" s="60"/>
      <c r="J284" s="60"/>
      <c r="L284" s="60"/>
    </row>
    <row r="285" spans="2:12" ht="14.25" customHeight="1">
      <c r="B285" s="60"/>
      <c r="C285" s="60"/>
      <c r="D285" s="60"/>
      <c r="E285" s="60"/>
      <c r="F285" s="60"/>
      <c r="I285" s="60"/>
      <c r="J285" s="60"/>
      <c r="L285" s="60"/>
    </row>
    <row r="286" spans="2:12" ht="14.25" customHeight="1">
      <c r="B286" s="60"/>
      <c r="C286" s="60"/>
      <c r="D286" s="60"/>
      <c r="E286" s="60"/>
      <c r="F286" s="60"/>
      <c r="I286" s="60"/>
      <c r="J286" s="60"/>
      <c r="L286" s="60"/>
    </row>
    <row r="287" spans="2:12" ht="14.25" customHeight="1">
      <c r="B287" s="60"/>
      <c r="C287" s="60"/>
      <c r="D287" s="60"/>
      <c r="E287" s="60"/>
      <c r="F287" s="60"/>
      <c r="I287" s="60"/>
      <c r="J287" s="60"/>
      <c r="L287" s="60"/>
    </row>
    <row r="288" spans="2:12" ht="14.25" customHeight="1">
      <c r="B288" s="60"/>
      <c r="C288" s="60"/>
      <c r="D288" s="60"/>
      <c r="E288" s="60"/>
      <c r="F288" s="60"/>
      <c r="I288" s="60"/>
      <c r="J288" s="60"/>
      <c r="L288" s="60"/>
    </row>
    <row r="289" spans="2:12" ht="14.25" customHeight="1">
      <c r="B289" s="60"/>
      <c r="C289" s="60"/>
      <c r="D289" s="60"/>
      <c r="E289" s="60"/>
      <c r="F289" s="60"/>
      <c r="I289" s="60"/>
      <c r="J289" s="60"/>
      <c r="L289" s="60"/>
    </row>
    <row r="290" spans="2:12" ht="14.25" customHeight="1">
      <c r="B290" s="60"/>
      <c r="C290" s="60"/>
      <c r="D290" s="60"/>
      <c r="E290" s="60"/>
      <c r="F290" s="60"/>
      <c r="I290" s="60"/>
      <c r="J290" s="60"/>
      <c r="L290" s="60"/>
    </row>
    <row r="291" spans="2:12" ht="14.25" customHeight="1">
      <c r="B291" s="60"/>
      <c r="C291" s="60"/>
      <c r="D291" s="60"/>
      <c r="E291" s="60"/>
      <c r="F291" s="60"/>
      <c r="I291" s="60"/>
      <c r="J291" s="60"/>
      <c r="L291" s="60"/>
    </row>
    <row r="292" spans="2:12" ht="14.25" customHeight="1">
      <c r="B292" s="60"/>
      <c r="C292" s="60"/>
      <c r="D292" s="60"/>
      <c r="E292" s="60"/>
      <c r="F292" s="60"/>
      <c r="I292" s="60"/>
      <c r="J292" s="60"/>
      <c r="L292" s="60"/>
    </row>
    <row r="293" spans="2:12" ht="14.25" customHeight="1">
      <c r="B293" s="60"/>
      <c r="C293" s="60"/>
      <c r="D293" s="60"/>
      <c r="E293" s="60"/>
      <c r="F293" s="60"/>
      <c r="I293" s="60"/>
      <c r="J293" s="60"/>
      <c r="L293" s="60"/>
    </row>
    <row r="294" spans="2:12" ht="14.25" customHeight="1">
      <c r="B294" s="60"/>
      <c r="C294" s="60"/>
      <c r="D294" s="60"/>
      <c r="E294" s="60"/>
      <c r="F294" s="60"/>
      <c r="I294" s="60"/>
      <c r="J294" s="60"/>
      <c r="L294" s="60"/>
    </row>
    <row r="295" spans="2:12" ht="14.25" customHeight="1">
      <c r="B295" s="60"/>
      <c r="C295" s="60"/>
      <c r="D295" s="60"/>
      <c r="E295" s="60"/>
      <c r="F295" s="60"/>
      <c r="I295" s="60"/>
      <c r="J295" s="60"/>
      <c r="L295" s="60"/>
    </row>
    <row r="296" spans="2:12" ht="14.25" customHeight="1">
      <c r="B296" s="60"/>
      <c r="C296" s="60"/>
      <c r="D296" s="60"/>
      <c r="E296" s="60"/>
      <c r="F296" s="60"/>
      <c r="I296" s="60"/>
      <c r="J296" s="60"/>
      <c r="L296" s="60"/>
    </row>
    <row r="297" spans="2:12" ht="14.25" customHeight="1">
      <c r="B297" s="60"/>
      <c r="C297" s="60"/>
      <c r="D297" s="60"/>
      <c r="E297" s="60"/>
      <c r="F297" s="60"/>
      <c r="I297" s="60"/>
      <c r="J297" s="60"/>
      <c r="L297" s="60"/>
    </row>
    <row r="298" spans="2:12" ht="14.25" customHeight="1">
      <c r="B298" s="60"/>
      <c r="C298" s="60"/>
      <c r="D298" s="60"/>
      <c r="E298" s="60"/>
      <c r="F298" s="60"/>
      <c r="I298" s="60"/>
      <c r="J298" s="60"/>
      <c r="L298" s="60"/>
    </row>
    <row r="299" spans="2:12" ht="14.25" customHeight="1">
      <c r="B299" s="60"/>
      <c r="C299" s="60"/>
      <c r="D299" s="60"/>
      <c r="E299" s="60"/>
      <c r="F299" s="60"/>
      <c r="I299" s="60"/>
      <c r="J299" s="60"/>
      <c r="L299" s="60"/>
    </row>
    <row r="300" spans="2:12" ht="14.25" customHeight="1">
      <c r="B300" s="60"/>
      <c r="C300" s="60"/>
      <c r="D300" s="60"/>
      <c r="E300" s="60"/>
      <c r="F300" s="60"/>
      <c r="I300" s="60"/>
      <c r="J300" s="60"/>
      <c r="L300" s="60"/>
    </row>
    <row r="301" spans="2:12" ht="14.25" customHeight="1">
      <c r="B301" s="60"/>
      <c r="C301" s="60"/>
      <c r="D301" s="60"/>
      <c r="E301" s="60"/>
      <c r="F301" s="60"/>
      <c r="I301" s="60"/>
      <c r="J301" s="60"/>
      <c r="L301" s="60"/>
    </row>
    <row r="302" spans="2:12" ht="14.25" customHeight="1">
      <c r="B302" s="60"/>
      <c r="C302" s="60"/>
      <c r="D302" s="60"/>
      <c r="E302" s="60"/>
      <c r="F302" s="60"/>
      <c r="I302" s="60"/>
      <c r="J302" s="60"/>
      <c r="L302" s="60"/>
    </row>
    <row r="303" spans="2:12" ht="14.25" customHeight="1">
      <c r="B303" s="60"/>
      <c r="C303" s="60"/>
      <c r="D303" s="60"/>
      <c r="E303" s="60"/>
      <c r="F303" s="60"/>
      <c r="I303" s="60"/>
      <c r="J303" s="60"/>
      <c r="L303" s="60"/>
    </row>
    <row r="304" spans="2:12" ht="14.25" customHeight="1">
      <c r="B304" s="60"/>
      <c r="C304" s="60"/>
      <c r="D304" s="60"/>
      <c r="E304" s="60"/>
      <c r="F304" s="60"/>
      <c r="I304" s="60"/>
      <c r="J304" s="60"/>
      <c r="L304" s="60"/>
    </row>
    <row r="305" spans="2:12" ht="14.25" customHeight="1">
      <c r="B305" s="60"/>
      <c r="C305" s="60"/>
      <c r="D305" s="60"/>
      <c r="E305" s="60"/>
      <c r="F305" s="60"/>
      <c r="I305" s="60"/>
      <c r="J305" s="60"/>
      <c r="L305" s="60"/>
    </row>
    <row r="306" spans="2:12" ht="14.25" customHeight="1">
      <c r="B306" s="60"/>
      <c r="C306" s="60"/>
      <c r="D306" s="60"/>
      <c r="E306" s="60"/>
      <c r="F306" s="60"/>
      <c r="I306" s="60"/>
      <c r="J306" s="60"/>
      <c r="L306" s="60"/>
    </row>
    <row r="307" spans="2:12" ht="14.25" customHeight="1">
      <c r="B307" s="60"/>
      <c r="C307" s="60"/>
      <c r="D307" s="60"/>
      <c r="E307" s="60"/>
      <c r="F307" s="60"/>
      <c r="I307" s="60"/>
      <c r="J307" s="60"/>
      <c r="L307" s="60"/>
    </row>
    <row r="308" spans="2:12" ht="14.25" customHeight="1">
      <c r="B308" s="60"/>
      <c r="C308" s="60"/>
      <c r="D308" s="60"/>
      <c r="E308" s="60"/>
      <c r="F308" s="60"/>
      <c r="I308" s="60"/>
      <c r="J308" s="60"/>
      <c r="L308" s="60"/>
    </row>
    <row r="309" spans="2:12" ht="14.25" customHeight="1">
      <c r="B309" s="60"/>
      <c r="C309" s="60"/>
      <c r="D309" s="60"/>
      <c r="E309" s="60"/>
      <c r="F309" s="60"/>
      <c r="I309" s="60"/>
      <c r="J309" s="60"/>
      <c r="L309" s="60"/>
    </row>
    <row r="310" spans="2:12" ht="14.25" customHeight="1">
      <c r="B310" s="60"/>
      <c r="C310" s="60"/>
      <c r="D310" s="60"/>
      <c r="E310" s="60"/>
      <c r="F310" s="60"/>
      <c r="I310" s="60"/>
      <c r="J310" s="60"/>
      <c r="L310" s="60"/>
    </row>
    <row r="311" spans="2:12" ht="14.25" customHeight="1">
      <c r="B311" s="60"/>
      <c r="C311" s="60"/>
      <c r="D311" s="60"/>
      <c r="E311" s="60"/>
      <c r="F311" s="60"/>
      <c r="I311" s="60"/>
      <c r="J311" s="60"/>
      <c r="L311" s="60"/>
    </row>
    <row r="312" spans="2:12" ht="14.25" customHeight="1">
      <c r="B312" s="60"/>
      <c r="C312" s="60"/>
      <c r="D312" s="60"/>
      <c r="E312" s="60"/>
      <c r="F312" s="60"/>
      <c r="I312" s="60"/>
      <c r="J312" s="60"/>
      <c r="L312" s="60"/>
    </row>
    <row r="313" spans="2:12" ht="14.25" customHeight="1">
      <c r="B313" s="60"/>
      <c r="C313" s="60"/>
      <c r="D313" s="60"/>
      <c r="E313" s="60"/>
      <c r="F313" s="60"/>
      <c r="I313" s="60"/>
      <c r="J313" s="60"/>
      <c r="L313" s="60"/>
    </row>
    <row r="314" spans="2:12" ht="14.25" customHeight="1">
      <c r="B314" s="60"/>
      <c r="C314" s="60"/>
      <c r="D314" s="60"/>
      <c r="E314" s="60"/>
      <c r="F314" s="60"/>
      <c r="I314" s="60"/>
      <c r="J314" s="60"/>
      <c r="L314" s="60"/>
    </row>
    <row r="315" spans="2:12" ht="14.25" customHeight="1">
      <c r="B315" s="60"/>
      <c r="C315" s="60"/>
      <c r="D315" s="60"/>
      <c r="E315" s="60"/>
      <c r="F315" s="60"/>
      <c r="I315" s="60"/>
      <c r="J315" s="60"/>
      <c r="L315" s="60"/>
    </row>
    <row r="316" spans="2:12" ht="14.25" customHeight="1">
      <c r="B316" s="60"/>
      <c r="C316" s="60"/>
      <c r="D316" s="60"/>
      <c r="E316" s="60"/>
      <c r="F316" s="60"/>
      <c r="I316" s="60"/>
      <c r="J316" s="60"/>
      <c r="L316" s="60"/>
    </row>
    <row r="317" spans="2:12" ht="14.25" customHeight="1">
      <c r="B317" s="60"/>
      <c r="C317" s="60"/>
      <c r="D317" s="60"/>
      <c r="E317" s="60"/>
      <c r="F317" s="60"/>
      <c r="I317" s="60"/>
      <c r="J317" s="60"/>
      <c r="L317" s="60"/>
    </row>
    <row r="318" spans="2:12" ht="14.25" customHeight="1">
      <c r="B318" s="60"/>
      <c r="C318" s="60"/>
      <c r="D318" s="60"/>
      <c r="E318" s="60"/>
      <c r="F318" s="60"/>
      <c r="I318" s="60"/>
      <c r="J318" s="60"/>
      <c r="L318" s="60"/>
    </row>
    <row r="319" spans="2:12" ht="14.25" customHeight="1">
      <c r="B319" s="60"/>
      <c r="C319" s="60"/>
      <c r="D319" s="60"/>
      <c r="E319" s="60"/>
      <c r="F319" s="60"/>
      <c r="I319" s="60"/>
      <c r="J319" s="60"/>
      <c r="L319" s="60"/>
    </row>
    <row r="320" spans="2:12" ht="14.25" customHeight="1">
      <c r="B320" s="60"/>
      <c r="C320" s="60"/>
      <c r="D320" s="60"/>
      <c r="E320" s="60"/>
      <c r="F320" s="60"/>
      <c r="I320" s="60"/>
      <c r="J320" s="60"/>
      <c r="L320" s="60"/>
    </row>
    <row r="321" spans="2:12" ht="14.25" customHeight="1">
      <c r="B321" s="60"/>
      <c r="C321" s="60"/>
      <c r="D321" s="60"/>
      <c r="E321" s="60"/>
      <c r="F321" s="60"/>
      <c r="I321" s="60"/>
      <c r="J321" s="60"/>
      <c r="L321" s="60"/>
    </row>
    <row r="322" spans="2:12" ht="14.25" customHeight="1">
      <c r="B322" s="60"/>
      <c r="C322" s="60"/>
      <c r="D322" s="60"/>
      <c r="E322" s="60"/>
      <c r="F322" s="60"/>
      <c r="I322" s="60"/>
      <c r="J322" s="60"/>
      <c r="L322" s="60"/>
    </row>
    <row r="323" spans="2:12" ht="14.25" customHeight="1">
      <c r="B323" s="60"/>
      <c r="C323" s="60"/>
      <c r="D323" s="60"/>
      <c r="E323" s="60"/>
      <c r="F323" s="60"/>
      <c r="I323" s="60"/>
      <c r="J323" s="60"/>
      <c r="L323" s="60"/>
    </row>
    <row r="324" spans="2:12" ht="14.25" customHeight="1">
      <c r="B324" s="60"/>
      <c r="C324" s="60"/>
      <c r="D324" s="60"/>
      <c r="E324" s="60"/>
      <c r="F324" s="60"/>
      <c r="I324" s="60"/>
      <c r="J324" s="60"/>
      <c r="L324" s="60"/>
    </row>
    <row r="325" spans="2:12" ht="14.25" customHeight="1">
      <c r="B325" s="60"/>
      <c r="C325" s="60"/>
      <c r="D325" s="60"/>
      <c r="E325" s="60"/>
      <c r="F325" s="60"/>
      <c r="I325" s="60"/>
      <c r="J325" s="60"/>
      <c r="L325" s="60"/>
    </row>
    <row r="326" spans="2:12" ht="14.25" customHeight="1">
      <c r="B326" s="60"/>
      <c r="C326" s="60"/>
      <c r="D326" s="60"/>
      <c r="E326" s="60"/>
      <c r="F326" s="60"/>
      <c r="I326" s="60"/>
      <c r="J326" s="60"/>
      <c r="L326" s="60"/>
    </row>
    <row r="327" spans="2:12" ht="14.25" customHeight="1">
      <c r="B327" s="60"/>
      <c r="C327" s="60"/>
      <c r="D327" s="60"/>
      <c r="E327" s="60"/>
      <c r="F327" s="60"/>
      <c r="I327" s="60"/>
      <c r="J327" s="60"/>
      <c r="L327" s="60"/>
    </row>
    <row r="328" spans="2:12" ht="14.25" customHeight="1">
      <c r="B328" s="60"/>
      <c r="C328" s="60"/>
      <c r="D328" s="60"/>
      <c r="E328" s="60"/>
      <c r="F328" s="60"/>
      <c r="I328" s="60"/>
      <c r="J328" s="60"/>
      <c r="L328" s="60"/>
    </row>
    <row r="329" spans="2:12" ht="14.25" customHeight="1">
      <c r="B329" s="60"/>
      <c r="C329" s="60"/>
      <c r="D329" s="60"/>
      <c r="E329" s="60"/>
      <c r="F329" s="60"/>
      <c r="I329" s="60"/>
      <c r="J329" s="60"/>
      <c r="L329" s="60"/>
    </row>
    <row r="330" spans="2:12" ht="14.25" customHeight="1">
      <c r="B330" s="60"/>
      <c r="C330" s="60"/>
      <c r="D330" s="60"/>
      <c r="E330" s="60"/>
      <c r="F330" s="60"/>
      <c r="I330" s="60"/>
      <c r="J330" s="60"/>
      <c r="L330" s="60"/>
    </row>
    <row r="331" spans="2:12" ht="14.25" customHeight="1">
      <c r="B331" s="60"/>
      <c r="C331" s="60"/>
      <c r="D331" s="60"/>
      <c r="E331" s="60"/>
      <c r="F331" s="60"/>
      <c r="I331" s="60"/>
      <c r="J331" s="60"/>
      <c r="L331" s="60"/>
    </row>
    <row r="332" spans="2:12" ht="14.25" customHeight="1">
      <c r="B332" s="60"/>
      <c r="C332" s="60"/>
      <c r="D332" s="60"/>
      <c r="E332" s="60"/>
      <c r="F332" s="60"/>
      <c r="I332" s="60"/>
      <c r="J332" s="60"/>
      <c r="L332" s="60"/>
    </row>
    <row r="333" spans="2:12" ht="14.25" customHeight="1">
      <c r="B333" s="60"/>
      <c r="C333" s="60"/>
      <c r="D333" s="60"/>
      <c r="E333" s="60"/>
      <c r="F333" s="60"/>
      <c r="I333" s="60"/>
      <c r="J333" s="60"/>
      <c r="L333" s="60"/>
    </row>
    <row r="334" spans="2:12" ht="14.25" customHeight="1">
      <c r="B334" s="60"/>
      <c r="C334" s="60"/>
      <c r="D334" s="60"/>
      <c r="E334" s="60"/>
      <c r="F334" s="60"/>
      <c r="I334" s="60"/>
      <c r="J334" s="60"/>
      <c r="L334" s="60"/>
    </row>
    <row r="335" spans="2:12" ht="14.25" customHeight="1">
      <c r="B335" s="60"/>
      <c r="C335" s="60"/>
      <c r="D335" s="60"/>
      <c r="E335" s="60"/>
      <c r="F335" s="60"/>
      <c r="I335" s="60"/>
      <c r="J335" s="60"/>
      <c r="L335" s="60"/>
    </row>
    <row r="336" spans="2:12" ht="14.25" customHeight="1">
      <c r="B336" s="60"/>
      <c r="C336" s="60"/>
      <c r="D336" s="60"/>
      <c r="E336" s="60"/>
      <c r="F336" s="60"/>
      <c r="I336" s="60"/>
      <c r="J336" s="60"/>
      <c r="L336" s="60"/>
    </row>
    <row r="337" spans="2:12" ht="14.25" customHeight="1">
      <c r="B337" s="60"/>
      <c r="C337" s="60"/>
      <c r="D337" s="60"/>
      <c r="E337" s="60"/>
      <c r="F337" s="60"/>
      <c r="I337" s="60"/>
      <c r="J337" s="60"/>
      <c r="L337" s="60"/>
    </row>
    <row r="338" spans="2:12" ht="14.25" customHeight="1">
      <c r="B338" s="60"/>
      <c r="C338" s="60"/>
      <c r="D338" s="60"/>
      <c r="E338" s="60"/>
      <c r="F338" s="60"/>
      <c r="I338" s="60"/>
      <c r="J338" s="60"/>
      <c r="L338" s="60"/>
    </row>
    <row r="339" spans="2:12" ht="14.25" customHeight="1">
      <c r="B339" s="60"/>
      <c r="C339" s="60"/>
      <c r="D339" s="60"/>
      <c r="E339" s="60"/>
      <c r="F339" s="60"/>
      <c r="I339" s="60"/>
      <c r="J339" s="60"/>
      <c r="L339" s="60"/>
    </row>
    <row r="340" spans="2:12" ht="14.25" customHeight="1">
      <c r="B340" s="60"/>
      <c r="C340" s="60"/>
      <c r="D340" s="60"/>
      <c r="E340" s="60"/>
      <c r="F340" s="60"/>
      <c r="I340" s="60"/>
      <c r="J340" s="60"/>
      <c r="L340" s="60"/>
    </row>
    <row r="341" spans="2:12" ht="14.25" customHeight="1">
      <c r="B341" s="60"/>
      <c r="C341" s="60"/>
      <c r="D341" s="60"/>
      <c r="E341" s="60"/>
      <c r="F341" s="60"/>
      <c r="I341" s="60"/>
      <c r="J341" s="60"/>
      <c r="L341" s="60"/>
    </row>
    <row r="342" spans="2:12" ht="14.25" customHeight="1">
      <c r="B342" s="60"/>
      <c r="C342" s="60"/>
      <c r="D342" s="60"/>
      <c r="E342" s="60"/>
      <c r="F342" s="60"/>
      <c r="I342" s="60"/>
      <c r="J342" s="60"/>
      <c r="L342" s="60"/>
    </row>
    <row r="343" spans="2:12" ht="14.25" customHeight="1">
      <c r="B343" s="60"/>
      <c r="C343" s="60"/>
      <c r="D343" s="60"/>
      <c r="E343" s="60"/>
      <c r="F343" s="60"/>
      <c r="I343" s="60"/>
      <c r="J343" s="60"/>
      <c r="L343" s="60"/>
    </row>
    <row r="344" spans="2:12" ht="14.25" customHeight="1">
      <c r="B344" s="60"/>
      <c r="C344" s="60"/>
      <c r="D344" s="60"/>
      <c r="E344" s="60"/>
      <c r="F344" s="60"/>
      <c r="I344" s="60"/>
      <c r="J344" s="60"/>
      <c r="L344" s="60"/>
    </row>
    <row r="345" spans="2:12" ht="14.25" customHeight="1">
      <c r="B345" s="60"/>
      <c r="C345" s="60"/>
      <c r="D345" s="60"/>
      <c r="E345" s="60"/>
      <c r="F345" s="60"/>
      <c r="I345" s="60"/>
      <c r="J345" s="60"/>
      <c r="L345" s="60"/>
    </row>
    <row r="346" spans="2:12" ht="14.25" customHeight="1">
      <c r="B346" s="60"/>
      <c r="C346" s="60"/>
      <c r="D346" s="60"/>
      <c r="E346" s="60"/>
      <c r="F346" s="60"/>
      <c r="I346" s="60"/>
      <c r="J346" s="60"/>
      <c r="L346" s="60"/>
    </row>
    <row r="347" spans="2:12" ht="14.25" customHeight="1">
      <c r="B347" s="60"/>
      <c r="C347" s="60"/>
      <c r="D347" s="60"/>
      <c r="E347" s="60"/>
      <c r="F347" s="60"/>
      <c r="I347" s="60"/>
      <c r="J347" s="60"/>
      <c r="L347" s="60"/>
    </row>
    <row r="348" spans="2:12" ht="14.25" customHeight="1">
      <c r="B348" s="60"/>
      <c r="C348" s="60"/>
      <c r="D348" s="60"/>
      <c r="E348" s="60"/>
      <c r="F348" s="60"/>
      <c r="I348" s="60"/>
      <c r="J348" s="60"/>
      <c r="L348" s="60"/>
    </row>
    <row r="349" spans="2:12" ht="14.25" customHeight="1">
      <c r="B349" s="60"/>
      <c r="C349" s="60"/>
      <c r="D349" s="60"/>
      <c r="E349" s="60"/>
      <c r="F349" s="60"/>
      <c r="I349" s="60"/>
      <c r="J349" s="60"/>
      <c r="L349" s="60"/>
    </row>
    <row r="350" spans="2:12" ht="14.25" customHeight="1">
      <c r="B350" s="60"/>
      <c r="C350" s="60"/>
      <c r="D350" s="60"/>
      <c r="E350" s="60"/>
      <c r="F350" s="60"/>
      <c r="I350" s="60"/>
      <c r="J350" s="60"/>
      <c r="L350" s="60"/>
    </row>
    <row r="351" spans="2:12" ht="14.25" customHeight="1">
      <c r="B351" s="60"/>
      <c r="C351" s="60"/>
      <c r="D351" s="60"/>
      <c r="E351" s="60"/>
      <c r="F351" s="60"/>
      <c r="I351" s="60"/>
      <c r="J351" s="60"/>
      <c r="L351" s="60"/>
    </row>
    <row r="352" spans="2:12" ht="14.25" customHeight="1">
      <c r="B352" s="60"/>
      <c r="C352" s="60"/>
      <c r="D352" s="60"/>
      <c r="E352" s="60"/>
      <c r="F352" s="60"/>
      <c r="I352" s="60"/>
      <c r="J352" s="60"/>
      <c r="L352" s="60"/>
    </row>
    <row r="353" spans="2:12" ht="14.25" customHeight="1">
      <c r="B353" s="60"/>
      <c r="C353" s="60"/>
      <c r="D353" s="60"/>
      <c r="E353" s="60"/>
      <c r="F353" s="60"/>
      <c r="I353" s="60"/>
      <c r="J353" s="60"/>
      <c r="L353" s="60"/>
    </row>
    <row r="354" spans="2:12" ht="14.25" customHeight="1">
      <c r="B354" s="60"/>
      <c r="C354" s="60"/>
      <c r="D354" s="60"/>
      <c r="E354" s="60"/>
      <c r="F354" s="60"/>
      <c r="I354" s="60"/>
      <c r="J354" s="60"/>
      <c r="L354" s="60"/>
    </row>
    <row r="355" spans="2:12" ht="14.25" customHeight="1">
      <c r="B355" s="60"/>
      <c r="C355" s="60"/>
      <c r="D355" s="60"/>
      <c r="E355" s="60"/>
      <c r="F355" s="60"/>
      <c r="I355" s="60"/>
      <c r="J355" s="60"/>
      <c r="L355" s="60"/>
    </row>
    <row r="356" spans="2:12" ht="14.25" customHeight="1">
      <c r="B356" s="60"/>
      <c r="C356" s="60"/>
      <c r="D356" s="60"/>
      <c r="E356" s="60"/>
      <c r="F356" s="60"/>
      <c r="I356" s="60"/>
      <c r="J356" s="60"/>
      <c r="L356" s="60"/>
    </row>
    <row r="357" spans="2:12" ht="14.25" customHeight="1">
      <c r="B357" s="60"/>
      <c r="C357" s="60"/>
      <c r="D357" s="60"/>
      <c r="E357" s="60"/>
      <c r="F357" s="60"/>
      <c r="I357" s="60"/>
      <c r="J357" s="60"/>
      <c r="L357" s="60"/>
    </row>
    <row r="358" spans="2:12" ht="14.25" customHeight="1">
      <c r="B358" s="60"/>
      <c r="C358" s="60"/>
      <c r="D358" s="60"/>
      <c r="E358" s="60"/>
      <c r="F358" s="60"/>
      <c r="I358" s="60"/>
      <c r="J358" s="60"/>
      <c r="L358" s="60"/>
    </row>
    <row r="359" spans="2:12" ht="14.25" customHeight="1">
      <c r="B359" s="60"/>
      <c r="C359" s="60"/>
      <c r="D359" s="60"/>
      <c r="E359" s="60"/>
      <c r="F359" s="60"/>
      <c r="I359" s="60"/>
      <c r="J359" s="60"/>
      <c r="L359" s="60"/>
    </row>
    <row r="360" spans="2:12" ht="14.25" customHeight="1">
      <c r="B360" s="60"/>
      <c r="C360" s="60"/>
      <c r="D360" s="60"/>
      <c r="E360" s="60"/>
      <c r="F360" s="60"/>
      <c r="I360" s="60"/>
      <c r="J360" s="60"/>
      <c r="L360" s="60"/>
    </row>
    <row r="361" spans="2:12" ht="14.25" customHeight="1">
      <c r="B361" s="60"/>
      <c r="C361" s="60"/>
      <c r="D361" s="60"/>
      <c r="E361" s="60"/>
      <c r="F361" s="60"/>
      <c r="I361" s="60"/>
      <c r="J361" s="60"/>
      <c r="L361" s="60"/>
    </row>
    <row r="362" spans="2:12" ht="14.25" customHeight="1">
      <c r="B362" s="60"/>
      <c r="C362" s="60"/>
      <c r="D362" s="60"/>
      <c r="E362" s="60"/>
      <c r="F362" s="60"/>
      <c r="I362" s="60"/>
      <c r="J362" s="60"/>
      <c r="L362" s="60"/>
    </row>
    <row r="363" spans="2:12" ht="14.25" customHeight="1">
      <c r="B363" s="60"/>
      <c r="C363" s="60"/>
      <c r="D363" s="60"/>
      <c r="E363" s="60"/>
      <c r="F363" s="60"/>
      <c r="I363" s="60"/>
      <c r="J363" s="60"/>
      <c r="L363" s="60"/>
    </row>
    <row r="364" spans="2:12" ht="14.25" customHeight="1">
      <c r="B364" s="60"/>
      <c r="C364" s="60"/>
      <c r="D364" s="60"/>
      <c r="E364" s="60"/>
      <c r="F364" s="60"/>
      <c r="I364" s="60"/>
      <c r="J364" s="60"/>
      <c r="L364" s="60"/>
    </row>
    <row r="365" spans="2:12" ht="14.25" customHeight="1">
      <c r="B365" s="60"/>
      <c r="C365" s="60"/>
      <c r="D365" s="60"/>
      <c r="E365" s="60"/>
      <c r="F365" s="60"/>
      <c r="I365" s="60"/>
      <c r="J365" s="60"/>
      <c r="L365" s="60"/>
    </row>
    <row r="366" spans="2:12" ht="14.25" customHeight="1">
      <c r="B366" s="60"/>
      <c r="C366" s="60"/>
      <c r="D366" s="60"/>
      <c r="E366" s="60"/>
      <c r="F366" s="60"/>
      <c r="I366" s="60"/>
      <c r="J366" s="60"/>
      <c r="L366" s="60"/>
    </row>
    <row r="367" spans="2:12" ht="14.25" customHeight="1">
      <c r="B367" s="60"/>
      <c r="C367" s="60"/>
      <c r="D367" s="60"/>
      <c r="E367" s="60"/>
      <c r="F367" s="60"/>
      <c r="I367" s="60"/>
      <c r="J367" s="60"/>
      <c r="L367" s="60"/>
    </row>
    <row r="368" spans="2:12" ht="14.25" customHeight="1">
      <c r="B368" s="60"/>
      <c r="C368" s="60"/>
      <c r="D368" s="60"/>
      <c r="E368" s="60"/>
      <c r="F368" s="60"/>
      <c r="I368" s="60"/>
      <c r="J368" s="60"/>
      <c r="L368" s="60"/>
    </row>
    <row r="369" spans="2:12" ht="14.25" customHeight="1">
      <c r="B369" s="60"/>
      <c r="C369" s="60"/>
      <c r="D369" s="60"/>
      <c r="E369" s="60"/>
      <c r="F369" s="60"/>
      <c r="I369" s="60"/>
      <c r="J369" s="60"/>
      <c r="L369" s="60"/>
    </row>
    <row r="370" spans="2:12" ht="14.25" customHeight="1">
      <c r="B370" s="60"/>
      <c r="C370" s="60"/>
      <c r="D370" s="60"/>
      <c r="E370" s="60"/>
      <c r="F370" s="60"/>
      <c r="I370" s="60"/>
      <c r="J370" s="60"/>
      <c r="L370" s="60"/>
    </row>
    <row r="371" spans="2:12" ht="14.25" customHeight="1">
      <c r="B371" s="60"/>
      <c r="C371" s="60"/>
      <c r="D371" s="60"/>
      <c r="E371" s="60"/>
      <c r="F371" s="60"/>
      <c r="I371" s="60"/>
      <c r="J371" s="60"/>
      <c r="L371" s="60"/>
    </row>
    <row r="372" spans="2:12" ht="14.25" customHeight="1">
      <c r="B372" s="60"/>
      <c r="C372" s="60"/>
      <c r="D372" s="60"/>
      <c r="E372" s="60"/>
      <c r="F372" s="60"/>
      <c r="I372" s="60"/>
      <c r="J372" s="60"/>
      <c r="L372" s="60"/>
    </row>
    <row r="373" spans="2:12" ht="14.25" customHeight="1">
      <c r="B373" s="60"/>
      <c r="C373" s="60"/>
      <c r="D373" s="60"/>
      <c r="E373" s="60"/>
      <c r="F373" s="60"/>
      <c r="I373" s="60"/>
      <c r="J373" s="60"/>
      <c r="L373" s="60"/>
    </row>
    <row r="374" spans="2:12" ht="14.25" customHeight="1">
      <c r="B374" s="60"/>
      <c r="C374" s="60"/>
      <c r="D374" s="60"/>
      <c r="E374" s="60"/>
      <c r="F374" s="60"/>
      <c r="I374" s="60"/>
      <c r="J374" s="60"/>
      <c r="L374" s="60"/>
    </row>
    <row r="375" spans="2:12" ht="14.25" customHeight="1">
      <c r="B375" s="60"/>
      <c r="C375" s="60"/>
      <c r="D375" s="60"/>
      <c r="E375" s="60"/>
      <c r="F375" s="60"/>
      <c r="I375" s="60"/>
      <c r="J375" s="60"/>
      <c r="L375" s="60"/>
    </row>
    <row r="376" spans="2:12" ht="14.25" customHeight="1">
      <c r="B376" s="60"/>
      <c r="C376" s="60"/>
      <c r="D376" s="60"/>
      <c r="E376" s="60"/>
      <c r="F376" s="60"/>
      <c r="I376" s="60"/>
      <c r="J376" s="60"/>
      <c r="L376" s="60"/>
    </row>
    <row r="377" spans="2:12" ht="14.25" customHeight="1">
      <c r="B377" s="60"/>
      <c r="C377" s="60"/>
      <c r="D377" s="60"/>
      <c r="E377" s="60"/>
      <c r="F377" s="60"/>
      <c r="I377" s="60"/>
      <c r="J377" s="60"/>
      <c r="L377" s="60"/>
    </row>
    <row r="378" spans="2:12" ht="14.25" customHeight="1">
      <c r="B378" s="60"/>
      <c r="C378" s="60"/>
      <c r="D378" s="60"/>
      <c r="E378" s="60"/>
      <c r="F378" s="60"/>
      <c r="I378" s="60"/>
      <c r="J378" s="60"/>
      <c r="L378" s="60"/>
    </row>
    <row r="379" spans="2:12" ht="14.25" customHeight="1">
      <c r="B379" s="60"/>
      <c r="C379" s="60"/>
      <c r="D379" s="60"/>
      <c r="E379" s="60"/>
      <c r="F379" s="60"/>
      <c r="I379" s="60"/>
      <c r="J379" s="60"/>
      <c r="L379" s="60"/>
    </row>
    <row r="380" spans="2:12" ht="14.25" customHeight="1">
      <c r="B380" s="60"/>
      <c r="C380" s="60"/>
      <c r="D380" s="60"/>
      <c r="E380" s="60"/>
      <c r="F380" s="60"/>
      <c r="I380" s="60"/>
      <c r="J380" s="60"/>
      <c r="L380" s="60"/>
    </row>
    <row r="381" spans="2:12" ht="14.25" customHeight="1">
      <c r="B381" s="60"/>
      <c r="C381" s="60"/>
      <c r="D381" s="60"/>
      <c r="E381" s="60"/>
      <c r="F381" s="60"/>
      <c r="I381" s="60"/>
      <c r="J381" s="60"/>
      <c r="L381" s="60"/>
    </row>
    <row r="382" spans="2:12" ht="14.25" customHeight="1">
      <c r="B382" s="60"/>
      <c r="C382" s="60"/>
      <c r="D382" s="60"/>
      <c r="E382" s="60"/>
      <c r="F382" s="60"/>
      <c r="I382" s="60"/>
      <c r="J382" s="60"/>
      <c r="L382" s="60"/>
    </row>
    <row r="383" spans="2:12" ht="14.25" customHeight="1">
      <c r="B383" s="60"/>
      <c r="C383" s="60"/>
      <c r="D383" s="60"/>
      <c r="E383" s="60"/>
      <c r="F383" s="60"/>
      <c r="I383" s="60"/>
      <c r="J383" s="60"/>
      <c r="L383" s="60"/>
    </row>
    <row r="384" spans="2:12" ht="14.25" customHeight="1">
      <c r="B384" s="60"/>
      <c r="C384" s="60"/>
      <c r="D384" s="60"/>
      <c r="E384" s="60"/>
      <c r="F384" s="60"/>
      <c r="I384" s="60"/>
      <c r="J384" s="60"/>
      <c r="L384" s="60"/>
    </row>
    <row r="385" spans="2:12" ht="14.25" customHeight="1">
      <c r="B385" s="60"/>
      <c r="C385" s="60"/>
      <c r="D385" s="60"/>
      <c r="E385" s="60"/>
      <c r="F385" s="60"/>
      <c r="I385" s="60"/>
      <c r="J385" s="60"/>
      <c r="L385" s="60"/>
    </row>
    <row r="386" spans="2:12" ht="14.25" customHeight="1">
      <c r="B386" s="60"/>
      <c r="C386" s="60"/>
      <c r="D386" s="60"/>
      <c r="E386" s="60"/>
      <c r="F386" s="60"/>
      <c r="I386" s="60"/>
      <c r="J386" s="60"/>
      <c r="L386" s="60"/>
    </row>
    <row r="387" spans="2:12" ht="14.25" customHeight="1">
      <c r="B387" s="60"/>
      <c r="C387" s="60"/>
      <c r="D387" s="60"/>
      <c r="E387" s="60"/>
      <c r="F387" s="60"/>
      <c r="I387" s="60"/>
      <c r="J387" s="60"/>
      <c r="L387" s="60"/>
    </row>
    <row r="388" spans="2:12" ht="14.25" customHeight="1">
      <c r="B388" s="60"/>
      <c r="C388" s="60"/>
      <c r="D388" s="60"/>
      <c r="E388" s="60"/>
      <c r="F388" s="60"/>
      <c r="I388" s="60"/>
      <c r="J388" s="60"/>
      <c r="L388" s="60"/>
    </row>
    <row r="389" spans="2:12" ht="14.25" customHeight="1">
      <c r="B389" s="60"/>
      <c r="C389" s="60"/>
      <c r="D389" s="60"/>
      <c r="E389" s="60"/>
      <c r="F389" s="60"/>
      <c r="I389" s="60"/>
      <c r="J389" s="60"/>
      <c r="L389" s="60"/>
    </row>
    <row r="390" spans="2:12" ht="14.25" customHeight="1">
      <c r="B390" s="60"/>
      <c r="C390" s="60"/>
      <c r="D390" s="60"/>
      <c r="E390" s="60"/>
      <c r="F390" s="60"/>
      <c r="I390" s="60"/>
      <c r="J390" s="60"/>
      <c r="L390" s="60"/>
    </row>
    <row r="391" spans="2:12" ht="14.25" customHeight="1">
      <c r="B391" s="60"/>
      <c r="C391" s="60"/>
      <c r="D391" s="60"/>
      <c r="E391" s="60"/>
      <c r="F391" s="60"/>
      <c r="I391" s="60"/>
      <c r="J391" s="60"/>
      <c r="L391" s="60"/>
    </row>
    <row r="392" spans="2:12" ht="14.25" customHeight="1">
      <c r="B392" s="60"/>
      <c r="C392" s="60"/>
      <c r="D392" s="60"/>
      <c r="E392" s="60"/>
      <c r="F392" s="60"/>
      <c r="I392" s="60"/>
      <c r="J392" s="60"/>
      <c r="L392" s="60"/>
    </row>
    <row r="393" spans="2:12" ht="14.25" customHeight="1">
      <c r="B393" s="60"/>
      <c r="C393" s="60"/>
      <c r="D393" s="60"/>
      <c r="E393" s="60"/>
      <c r="F393" s="60"/>
      <c r="I393" s="60"/>
      <c r="J393" s="60"/>
      <c r="L393" s="60"/>
    </row>
    <row r="394" spans="2:12" ht="14.25" customHeight="1">
      <c r="B394" s="60"/>
      <c r="C394" s="60"/>
      <c r="D394" s="60"/>
      <c r="E394" s="60"/>
      <c r="F394" s="60"/>
      <c r="I394" s="60"/>
      <c r="J394" s="60"/>
      <c r="L394" s="60"/>
    </row>
    <row r="395" spans="2:12" ht="14.25" customHeight="1">
      <c r="B395" s="60"/>
      <c r="C395" s="60"/>
      <c r="D395" s="60"/>
      <c r="E395" s="60"/>
      <c r="F395" s="60"/>
      <c r="I395" s="60"/>
      <c r="J395" s="60"/>
      <c r="L395" s="60"/>
    </row>
    <row r="396" spans="2:12" ht="14.25" customHeight="1">
      <c r="B396" s="60"/>
      <c r="C396" s="60"/>
      <c r="D396" s="60"/>
      <c r="E396" s="60"/>
      <c r="F396" s="60"/>
      <c r="I396" s="60"/>
      <c r="J396" s="60"/>
      <c r="L396" s="60"/>
    </row>
    <row r="397" spans="2:12" ht="14.25" customHeight="1">
      <c r="B397" s="60"/>
      <c r="C397" s="60"/>
      <c r="D397" s="60"/>
      <c r="E397" s="60"/>
      <c r="F397" s="60"/>
      <c r="I397" s="60"/>
      <c r="J397" s="60"/>
      <c r="L397" s="60"/>
    </row>
    <row r="398" spans="2:12" ht="14.25" customHeight="1">
      <c r="B398" s="60"/>
      <c r="C398" s="60"/>
      <c r="D398" s="60"/>
      <c r="E398" s="60"/>
      <c r="F398" s="60"/>
      <c r="I398" s="60"/>
      <c r="J398" s="60"/>
      <c r="L398" s="60"/>
    </row>
    <row r="399" spans="2:12" ht="14.25" customHeight="1">
      <c r="B399" s="60"/>
      <c r="C399" s="60"/>
      <c r="D399" s="60"/>
      <c r="E399" s="60"/>
      <c r="F399" s="60"/>
      <c r="I399" s="60"/>
      <c r="J399" s="60"/>
      <c r="L399" s="60"/>
    </row>
    <row r="400" spans="2:12" ht="14.25" customHeight="1">
      <c r="B400" s="60"/>
      <c r="C400" s="60"/>
      <c r="D400" s="60"/>
      <c r="E400" s="60"/>
      <c r="F400" s="60"/>
      <c r="I400" s="60"/>
      <c r="J400" s="60"/>
      <c r="L400" s="60"/>
    </row>
    <row r="401" spans="2:12" ht="14.25" customHeight="1">
      <c r="B401" s="60"/>
      <c r="C401" s="60"/>
      <c r="D401" s="60"/>
      <c r="E401" s="60"/>
      <c r="F401" s="60"/>
      <c r="I401" s="60"/>
      <c r="J401" s="60"/>
      <c r="L401" s="60"/>
    </row>
    <row r="402" spans="2:12" ht="14.25" customHeight="1">
      <c r="B402" s="60"/>
      <c r="C402" s="60"/>
      <c r="D402" s="60"/>
      <c r="E402" s="60"/>
      <c r="F402" s="60"/>
      <c r="I402" s="60"/>
      <c r="J402" s="60"/>
      <c r="L402" s="60"/>
    </row>
    <row r="403" spans="2:12" ht="14.25" customHeight="1">
      <c r="B403" s="60"/>
      <c r="C403" s="60"/>
      <c r="D403" s="60"/>
      <c r="E403" s="60"/>
      <c r="F403" s="60"/>
      <c r="I403" s="60"/>
      <c r="J403" s="60"/>
      <c r="L403" s="60"/>
    </row>
    <row r="404" spans="2:12" ht="14.25" customHeight="1">
      <c r="B404" s="60"/>
      <c r="C404" s="60"/>
      <c r="D404" s="60"/>
      <c r="E404" s="60"/>
      <c r="F404" s="60"/>
      <c r="I404" s="60"/>
      <c r="J404" s="60"/>
      <c r="L404" s="60"/>
    </row>
    <row r="405" spans="2:12" ht="14.25" customHeight="1">
      <c r="B405" s="60"/>
      <c r="C405" s="60"/>
      <c r="D405" s="60"/>
      <c r="E405" s="60"/>
      <c r="F405" s="60"/>
      <c r="I405" s="60"/>
      <c r="J405" s="60"/>
      <c r="L405" s="60"/>
    </row>
    <row r="406" spans="2:12" ht="14.25" customHeight="1">
      <c r="B406" s="60"/>
      <c r="C406" s="60"/>
      <c r="D406" s="60"/>
      <c r="E406" s="60"/>
      <c r="F406" s="60"/>
      <c r="I406" s="60"/>
      <c r="J406" s="60"/>
      <c r="L406" s="60"/>
    </row>
    <row r="407" spans="2:12" ht="14.25" customHeight="1">
      <c r="B407" s="60"/>
      <c r="C407" s="60"/>
      <c r="D407" s="60"/>
      <c r="E407" s="60"/>
      <c r="F407" s="60"/>
      <c r="I407" s="60"/>
      <c r="J407" s="60"/>
      <c r="L407" s="60"/>
    </row>
    <row r="408" spans="2:12" ht="14.25" customHeight="1">
      <c r="B408" s="60"/>
      <c r="C408" s="60"/>
      <c r="D408" s="60"/>
      <c r="E408" s="60"/>
      <c r="F408" s="60"/>
      <c r="I408" s="60"/>
      <c r="J408" s="60"/>
      <c r="L408" s="60"/>
    </row>
    <row r="409" spans="2:12" ht="14.25" customHeight="1">
      <c r="B409" s="60"/>
      <c r="C409" s="60"/>
      <c r="D409" s="60"/>
      <c r="E409" s="60"/>
      <c r="F409" s="60"/>
      <c r="I409" s="60"/>
      <c r="J409" s="60"/>
      <c r="L409" s="60"/>
    </row>
    <row r="410" spans="2:12" ht="14.25" customHeight="1">
      <c r="B410" s="60"/>
      <c r="C410" s="60"/>
      <c r="D410" s="60"/>
      <c r="E410" s="60"/>
      <c r="F410" s="60"/>
      <c r="I410" s="60"/>
      <c r="J410" s="60"/>
      <c r="L410" s="60"/>
    </row>
    <row r="411" spans="2:12" ht="14.25" customHeight="1">
      <c r="B411" s="60"/>
      <c r="C411" s="60"/>
      <c r="D411" s="60"/>
      <c r="E411" s="60"/>
      <c r="F411" s="60"/>
      <c r="I411" s="60"/>
      <c r="J411" s="60"/>
      <c r="L411" s="60"/>
    </row>
    <row r="412" spans="2:12" ht="14.25" customHeight="1">
      <c r="B412" s="60"/>
      <c r="C412" s="60"/>
      <c r="D412" s="60"/>
      <c r="E412" s="60"/>
      <c r="F412" s="60"/>
      <c r="I412" s="60"/>
      <c r="J412" s="60"/>
      <c r="L412" s="60"/>
    </row>
    <row r="413" spans="2:12" ht="14.25" customHeight="1">
      <c r="B413" s="60"/>
      <c r="C413" s="60"/>
      <c r="D413" s="60"/>
      <c r="E413" s="60"/>
      <c r="F413" s="60"/>
      <c r="I413" s="60"/>
      <c r="J413" s="60"/>
      <c r="L413" s="60"/>
    </row>
    <row r="414" spans="2:12" ht="14.25" customHeight="1">
      <c r="B414" s="60"/>
      <c r="C414" s="60"/>
      <c r="D414" s="60"/>
      <c r="E414" s="60"/>
      <c r="F414" s="60"/>
      <c r="I414" s="60"/>
      <c r="J414" s="60"/>
      <c r="L414" s="60"/>
    </row>
    <row r="415" spans="2:12" ht="14.25" customHeight="1">
      <c r="B415" s="60"/>
      <c r="C415" s="60"/>
      <c r="D415" s="60"/>
      <c r="E415" s="60"/>
      <c r="F415" s="60"/>
      <c r="I415" s="60"/>
      <c r="J415" s="60"/>
      <c r="L415" s="60"/>
    </row>
    <row r="416" spans="2:12" ht="14.25" customHeight="1">
      <c r="B416" s="60"/>
      <c r="C416" s="60"/>
      <c r="D416" s="60"/>
      <c r="E416" s="60"/>
      <c r="F416" s="60"/>
      <c r="I416" s="60"/>
      <c r="J416" s="60"/>
      <c r="L416" s="60"/>
    </row>
    <row r="417" spans="2:12" ht="14.25" customHeight="1">
      <c r="B417" s="60"/>
      <c r="C417" s="60"/>
      <c r="D417" s="60"/>
      <c r="E417" s="60"/>
      <c r="F417" s="60"/>
      <c r="I417" s="60"/>
      <c r="J417" s="60"/>
      <c r="L417" s="60"/>
    </row>
    <row r="418" spans="2:12" ht="14.25" customHeight="1">
      <c r="B418" s="60"/>
      <c r="C418" s="60"/>
      <c r="D418" s="60"/>
      <c r="E418" s="60"/>
      <c r="F418" s="60"/>
      <c r="I418" s="60"/>
      <c r="J418" s="60"/>
      <c r="L418" s="60"/>
    </row>
    <row r="419" spans="2:12" ht="14.25" customHeight="1">
      <c r="B419" s="60"/>
      <c r="C419" s="60"/>
      <c r="D419" s="60"/>
      <c r="E419" s="60"/>
      <c r="F419" s="60"/>
      <c r="I419" s="60"/>
      <c r="J419" s="60"/>
      <c r="L419" s="60"/>
    </row>
    <row r="420" spans="2:12" ht="14.25" customHeight="1">
      <c r="B420" s="60"/>
      <c r="C420" s="60"/>
      <c r="D420" s="60"/>
      <c r="E420" s="60"/>
      <c r="F420" s="60"/>
      <c r="I420" s="60"/>
      <c r="J420" s="60"/>
      <c r="L420" s="60"/>
    </row>
    <row r="421" spans="2:12" ht="14.25" customHeight="1">
      <c r="B421" s="60"/>
      <c r="C421" s="60"/>
      <c r="D421" s="60"/>
      <c r="E421" s="60"/>
      <c r="F421" s="60"/>
      <c r="I421" s="60"/>
      <c r="J421" s="60"/>
      <c r="L421" s="60"/>
    </row>
    <row r="422" spans="2:12" ht="14.25" customHeight="1">
      <c r="B422" s="60"/>
      <c r="C422" s="60"/>
      <c r="D422" s="60"/>
      <c r="E422" s="60"/>
      <c r="F422" s="60"/>
      <c r="I422" s="60"/>
      <c r="J422" s="60"/>
      <c r="L422" s="60"/>
    </row>
    <row r="423" spans="2:12" ht="14.25" customHeight="1">
      <c r="B423" s="60"/>
      <c r="C423" s="60"/>
      <c r="D423" s="60"/>
      <c r="E423" s="60"/>
      <c r="F423" s="60"/>
      <c r="I423" s="60"/>
      <c r="J423" s="60"/>
      <c r="L423" s="60"/>
    </row>
    <row r="424" spans="2:12" ht="14.25" customHeight="1">
      <c r="B424" s="60"/>
      <c r="C424" s="60"/>
      <c r="D424" s="60"/>
      <c r="E424" s="60"/>
      <c r="F424" s="60"/>
      <c r="I424" s="60"/>
      <c r="J424" s="60"/>
      <c r="L424" s="60"/>
    </row>
    <row r="425" spans="2:12" ht="14.25" customHeight="1">
      <c r="B425" s="60"/>
      <c r="C425" s="60"/>
      <c r="D425" s="60"/>
      <c r="E425" s="60"/>
      <c r="F425" s="60"/>
      <c r="I425" s="60"/>
      <c r="J425" s="60"/>
      <c r="L425" s="60"/>
    </row>
    <row r="426" spans="2:12" ht="14.25" customHeight="1">
      <c r="B426" s="60"/>
      <c r="C426" s="60"/>
      <c r="D426" s="60"/>
      <c r="E426" s="60"/>
      <c r="F426" s="60"/>
      <c r="I426" s="60"/>
      <c r="J426" s="60"/>
      <c r="L426" s="60"/>
    </row>
    <row r="427" spans="2:12" ht="14.25" customHeight="1">
      <c r="B427" s="60"/>
      <c r="C427" s="60"/>
      <c r="D427" s="60"/>
      <c r="E427" s="60"/>
      <c r="F427" s="60"/>
      <c r="I427" s="60"/>
      <c r="J427" s="60"/>
      <c r="L427" s="60"/>
    </row>
    <row r="428" spans="2:12" ht="14.25" customHeight="1">
      <c r="B428" s="60"/>
      <c r="C428" s="60"/>
      <c r="D428" s="60"/>
      <c r="E428" s="60"/>
      <c r="F428" s="60"/>
      <c r="I428" s="60"/>
      <c r="J428" s="60"/>
      <c r="L428" s="60"/>
    </row>
    <row r="429" spans="2:12" ht="14.25" customHeight="1">
      <c r="B429" s="60"/>
      <c r="C429" s="60"/>
      <c r="D429" s="60"/>
      <c r="E429" s="60"/>
      <c r="F429" s="60"/>
      <c r="I429" s="60"/>
      <c r="J429" s="60"/>
      <c r="L429" s="60"/>
    </row>
    <row r="430" spans="2:12" ht="14.25" customHeight="1">
      <c r="B430" s="60"/>
      <c r="C430" s="60"/>
      <c r="D430" s="60"/>
      <c r="E430" s="60"/>
      <c r="F430" s="60"/>
      <c r="I430" s="60"/>
      <c r="J430" s="60"/>
      <c r="L430" s="60"/>
    </row>
    <row r="431" spans="2:12" ht="14.25" customHeight="1">
      <c r="B431" s="60"/>
      <c r="C431" s="60"/>
      <c r="D431" s="60"/>
      <c r="E431" s="60"/>
      <c r="F431" s="60"/>
      <c r="I431" s="60"/>
      <c r="J431" s="60"/>
      <c r="L431" s="60"/>
    </row>
    <row r="432" spans="2:12" ht="14.25" customHeight="1">
      <c r="B432" s="60"/>
      <c r="C432" s="60"/>
      <c r="D432" s="60"/>
      <c r="E432" s="60"/>
      <c r="F432" s="60"/>
      <c r="I432" s="60"/>
      <c r="J432" s="60"/>
      <c r="L432" s="60"/>
    </row>
    <row r="433" spans="2:12" ht="14.25" customHeight="1">
      <c r="B433" s="60"/>
      <c r="C433" s="60"/>
      <c r="D433" s="60"/>
      <c r="E433" s="60"/>
      <c r="F433" s="60"/>
      <c r="I433" s="60"/>
      <c r="J433" s="60"/>
      <c r="L433" s="60"/>
    </row>
    <row r="434" spans="2:12" ht="14.25" customHeight="1">
      <c r="B434" s="60"/>
      <c r="C434" s="60"/>
      <c r="D434" s="60"/>
      <c r="E434" s="60"/>
      <c r="F434" s="60"/>
      <c r="I434" s="60"/>
      <c r="J434" s="60"/>
      <c r="L434" s="60"/>
    </row>
    <row r="435" spans="2:12" ht="14.25" customHeight="1">
      <c r="B435" s="60"/>
      <c r="C435" s="60"/>
      <c r="D435" s="60"/>
      <c r="E435" s="60"/>
      <c r="F435" s="60"/>
      <c r="I435" s="60"/>
      <c r="J435" s="60"/>
      <c r="L435" s="60"/>
    </row>
    <row r="436" spans="2:12" ht="14.25" customHeight="1">
      <c r="B436" s="60"/>
      <c r="C436" s="60"/>
      <c r="D436" s="60"/>
      <c r="E436" s="60"/>
      <c r="F436" s="60"/>
      <c r="I436" s="60"/>
      <c r="J436" s="60"/>
      <c r="L436" s="60"/>
    </row>
    <row r="437" spans="2:12" ht="14.25" customHeight="1">
      <c r="B437" s="60"/>
      <c r="C437" s="60"/>
      <c r="D437" s="60"/>
      <c r="E437" s="60"/>
      <c r="F437" s="60"/>
      <c r="I437" s="60"/>
      <c r="J437" s="60"/>
      <c r="L437" s="60"/>
    </row>
    <row r="438" spans="2:12" ht="14.25" customHeight="1">
      <c r="B438" s="60"/>
      <c r="C438" s="60"/>
      <c r="D438" s="60"/>
      <c r="E438" s="60"/>
      <c r="F438" s="60"/>
      <c r="I438" s="60"/>
      <c r="J438" s="60"/>
      <c r="L438" s="60"/>
    </row>
    <row r="439" spans="2:12" ht="14.25" customHeight="1">
      <c r="B439" s="60"/>
      <c r="C439" s="60"/>
      <c r="D439" s="60"/>
      <c r="E439" s="60"/>
      <c r="F439" s="60"/>
      <c r="I439" s="60"/>
      <c r="J439" s="60"/>
      <c r="L439" s="60"/>
    </row>
    <row r="440" spans="2:12" ht="14.25" customHeight="1">
      <c r="B440" s="60"/>
      <c r="C440" s="60"/>
      <c r="D440" s="60"/>
      <c r="E440" s="60"/>
      <c r="F440" s="60"/>
      <c r="I440" s="60"/>
      <c r="J440" s="60"/>
      <c r="L440" s="60"/>
    </row>
    <row r="441" spans="2:12" ht="14.25" customHeight="1">
      <c r="B441" s="60"/>
      <c r="C441" s="60"/>
      <c r="D441" s="60"/>
      <c r="E441" s="60"/>
      <c r="F441" s="60"/>
      <c r="I441" s="60"/>
      <c r="J441" s="60"/>
      <c r="L441" s="60"/>
    </row>
    <row r="442" spans="2:12" ht="14.25" customHeight="1">
      <c r="B442" s="60"/>
      <c r="C442" s="60"/>
      <c r="D442" s="60"/>
      <c r="E442" s="60"/>
      <c r="F442" s="60"/>
      <c r="I442" s="60"/>
      <c r="J442" s="60"/>
      <c r="L442" s="60"/>
    </row>
    <row r="443" spans="2:12" ht="14.25" customHeight="1">
      <c r="B443" s="60"/>
      <c r="C443" s="60"/>
      <c r="D443" s="60"/>
      <c r="E443" s="60"/>
      <c r="F443" s="60"/>
      <c r="I443" s="60"/>
      <c r="J443" s="60"/>
      <c r="L443" s="60"/>
    </row>
    <row r="444" spans="2:12" ht="14.25" customHeight="1">
      <c r="B444" s="60"/>
      <c r="C444" s="60"/>
      <c r="D444" s="60"/>
      <c r="E444" s="60"/>
      <c r="F444" s="60"/>
      <c r="I444" s="60"/>
      <c r="J444" s="60"/>
      <c r="L444" s="60"/>
    </row>
    <row r="445" spans="2:12" ht="14.25" customHeight="1">
      <c r="B445" s="60"/>
      <c r="C445" s="60"/>
      <c r="D445" s="60"/>
      <c r="E445" s="60"/>
      <c r="F445" s="60"/>
      <c r="I445" s="60"/>
      <c r="J445" s="60"/>
      <c r="L445" s="60"/>
    </row>
    <row r="446" spans="2:12" ht="14.25" customHeight="1">
      <c r="B446" s="60"/>
      <c r="C446" s="60"/>
      <c r="D446" s="60"/>
      <c r="E446" s="60"/>
      <c r="F446" s="60"/>
      <c r="I446" s="60"/>
      <c r="J446" s="60"/>
      <c r="L446" s="60"/>
    </row>
    <row r="447" spans="2:12" ht="14.25" customHeight="1">
      <c r="B447" s="60"/>
      <c r="C447" s="60"/>
      <c r="D447" s="60"/>
      <c r="E447" s="60"/>
      <c r="F447" s="60"/>
      <c r="I447" s="60"/>
      <c r="J447" s="60"/>
      <c r="L447" s="60"/>
    </row>
    <row r="448" spans="2:12" ht="14.25" customHeight="1">
      <c r="B448" s="60"/>
      <c r="C448" s="60"/>
      <c r="D448" s="60"/>
      <c r="E448" s="60"/>
      <c r="F448" s="60"/>
      <c r="I448" s="60"/>
      <c r="J448" s="60"/>
      <c r="L448" s="60"/>
    </row>
    <row r="449" spans="2:12" ht="14.25" customHeight="1">
      <c r="B449" s="60"/>
      <c r="C449" s="60"/>
      <c r="D449" s="60"/>
      <c r="E449" s="60"/>
      <c r="F449" s="60"/>
      <c r="I449" s="60"/>
      <c r="J449" s="60"/>
      <c r="L449" s="60"/>
    </row>
    <row r="450" spans="2:12" ht="14.25" customHeight="1">
      <c r="B450" s="60"/>
      <c r="C450" s="60"/>
      <c r="D450" s="60"/>
      <c r="E450" s="60"/>
      <c r="F450" s="60"/>
      <c r="I450" s="60"/>
      <c r="J450" s="60"/>
      <c r="L450" s="60"/>
    </row>
    <row r="451" spans="2:12" ht="14.25" customHeight="1">
      <c r="B451" s="60"/>
      <c r="C451" s="60"/>
      <c r="D451" s="60"/>
      <c r="E451" s="60"/>
      <c r="F451" s="60"/>
      <c r="I451" s="60"/>
      <c r="J451" s="60"/>
      <c r="L451" s="60"/>
    </row>
    <row r="452" spans="2:12" ht="14.25" customHeight="1">
      <c r="B452" s="60"/>
      <c r="C452" s="60"/>
      <c r="D452" s="60"/>
      <c r="E452" s="60"/>
      <c r="F452" s="60"/>
      <c r="I452" s="60"/>
      <c r="J452" s="60"/>
      <c r="L452" s="60"/>
    </row>
    <row r="453" spans="2:12" ht="14.25" customHeight="1">
      <c r="B453" s="60"/>
      <c r="C453" s="60"/>
      <c r="D453" s="60"/>
      <c r="E453" s="60"/>
      <c r="F453" s="60"/>
      <c r="I453" s="60"/>
      <c r="J453" s="60"/>
      <c r="L453" s="60"/>
    </row>
    <row r="454" spans="2:12" ht="14.25" customHeight="1">
      <c r="B454" s="60"/>
      <c r="C454" s="60"/>
      <c r="D454" s="60"/>
      <c r="E454" s="60"/>
      <c r="F454" s="60"/>
      <c r="I454" s="60"/>
      <c r="J454" s="60"/>
      <c r="L454" s="60"/>
    </row>
    <row r="455" spans="2:12" ht="14.25" customHeight="1">
      <c r="B455" s="60"/>
      <c r="C455" s="60"/>
      <c r="D455" s="60"/>
      <c r="E455" s="60"/>
      <c r="F455" s="60"/>
      <c r="I455" s="60"/>
      <c r="J455" s="60"/>
      <c r="L455" s="60"/>
    </row>
    <row r="456" spans="2:12" ht="14.25" customHeight="1">
      <c r="B456" s="60"/>
      <c r="C456" s="60"/>
      <c r="D456" s="60"/>
      <c r="E456" s="60"/>
      <c r="F456" s="60"/>
      <c r="I456" s="60"/>
      <c r="J456" s="60"/>
      <c r="L456" s="60"/>
    </row>
    <row r="457" spans="2:12" ht="14.25" customHeight="1">
      <c r="B457" s="60"/>
      <c r="C457" s="60"/>
      <c r="D457" s="60"/>
      <c r="E457" s="60"/>
      <c r="F457" s="60"/>
      <c r="I457" s="60"/>
      <c r="J457" s="60"/>
      <c r="L457" s="60"/>
    </row>
    <row r="458" spans="2:12" ht="14.25" customHeight="1">
      <c r="B458" s="60"/>
      <c r="C458" s="60"/>
      <c r="D458" s="60"/>
      <c r="E458" s="60"/>
      <c r="F458" s="60"/>
      <c r="I458" s="60"/>
      <c r="J458" s="60"/>
      <c r="L458" s="60"/>
    </row>
    <row r="459" spans="2:12" ht="14.25" customHeight="1">
      <c r="B459" s="60"/>
      <c r="C459" s="60"/>
      <c r="D459" s="60"/>
      <c r="E459" s="60"/>
      <c r="F459" s="60"/>
      <c r="I459" s="60"/>
      <c r="J459" s="60"/>
      <c r="L459" s="60"/>
    </row>
    <row r="460" spans="2:12" ht="14.25" customHeight="1">
      <c r="B460" s="60"/>
      <c r="C460" s="60"/>
      <c r="D460" s="60"/>
      <c r="E460" s="60"/>
      <c r="F460" s="60"/>
      <c r="I460" s="60"/>
      <c r="J460" s="60"/>
      <c r="L460" s="60"/>
    </row>
    <row r="461" spans="2:12" ht="14.25" customHeight="1">
      <c r="B461" s="60"/>
      <c r="C461" s="60"/>
      <c r="D461" s="60"/>
      <c r="E461" s="60"/>
      <c r="F461" s="60"/>
      <c r="I461" s="60"/>
      <c r="J461" s="60"/>
      <c r="L461" s="60"/>
    </row>
    <row r="462" spans="2:12" ht="14.25" customHeight="1">
      <c r="B462" s="60"/>
      <c r="C462" s="60"/>
      <c r="D462" s="60"/>
      <c r="E462" s="60"/>
      <c r="F462" s="60"/>
      <c r="I462" s="60"/>
      <c r="J462" s="60"/>
      <c r="L462" s="60"/>
    </row>
    <row r="463" spans="2:12" ht="14.25" customHeight="1">
      <c r="B463" s="60"/>
      <c r="C463" s="60"/>
      <c r="D463" s="60"/>
      <c r="E463" s="60"/>
      <c r="F463" s="60"/>
      <c r="I463" s="60"/>
      <c r="J463" s="60"/>
      <c r="L463" s="60"/>
    </row>
    <row r="464" spans="2:12" ht="14.25" customHeight="1">
      <c r="B464" s="60"/>
      <c r="C464" s="60"/>
      <c r="D464" s="60"/>
      <c r="E464" s="60"/>
      <c r="F464" s="60"/>
      <c r="I464" s="60"/>
      <c r="J464" s="60"/>
      <c r="L464" s="60"/>
    </row>
    <row r="465" spans="2:12" ht="14.25" customHeight="1">
      <c r="B465" s="60"/>
      <c r="C465" s="60"/>
      <c r="D465" s="60"/>
      <c r="E465" s="60"/>
      <c r="F465" s="60"/>
      <c r="I465" s="60"/>
      <c r="J465" s="60"/>
      <c r="L465" s="60"/>
    </row>
    <row r="466" spans="2:12" ht="14.25" customHeight="1">
      <c r="B466" s="60"/>
      <c r="C466" s="60"/>
      <c r="D466" s="60"/>
      <c r="E466" s="60"/>
      <c r="F466" s="60"/>
      <c r="I466" s="60"/>
      <c r="J466" s="60"/>
      <c r="L466" s="60"/>
    </row>
    <row r="467" spans="2:12" ht="14.25" customHeight="1">
      <c r="B467" s="60"/>
      <c r="C467" s="60"/>
      <c r="D467" s="60"/>
      <c r="E467" s="60"/>
      <c r="F467" s="60"/>
      <c r="I467" s="60"/>
      <c r="J467" s="60"/>
      <c r="L467" s="60"/>
    </row>
    <row r="468" spans="2:12" ht="14.25" customHeight="1">
      <c r="B468" s="60"/>
      <c r="C468" s="60"/>
      <c r="D468" s="60"/>
      <c r="E468" s="60"/>
      <c r="F468" s="60"/>
      <c r="I468" s="60"/>
      <c r="J468" s="60"/>
      <c r="L468" s="60"/>
    </row>
    <row r="469" spans="2:12" ht="14.25" customHeight="1">
      <c r="B469" s="60"/>
      <c r="C469" s="60"/>
      <c r="D469" s="60"/>
      <c r="E469" s="60"/>
      <c r="F469" s="60"/>
      <c r="I469" s="60"/>
      <c r="J469" s="60"/>
      <c r="L469" s="60"/>
    </row>
    <row r="470" spans="2:12" ht="14.25" customHeight="1">
      <c r="B470" s="60"/>
      <c r="C470" s="60"/>
      <c r="D470" s="60"/>
      <c r="E470" s="60"/>
      <c r="F470" s="60"/>
      <c r="I470" s="60"/>
      <c r="J470" s="60"/>
      <c r="L470" s="60"/>
    </row>
    <row r="471" spans="2:12" ht="14.25" customHeight="1">
      <c r="B471" s="60"/>
      <c r="C471" s="60"/>
      <c r="D471" s="60"/>
      <c r="E471" s="60"/>
      <c r="F471" s="60"/>
      <c r="I471" s="60"/>
      <c r="J471" s="60"/>
      <c r="L471" s="60"/>
    </row>
    <row r="472" spans="2:12" ht="14.25" customHeight="1">
      <c r="B472" s="60"/>
      <c r="C472" s="60"/>
      <c r="D472" s="60"/>
      <c r="E472" s="60"/>
      <c r="F472" s="60"/>
      <c r="I472" s="60"/>
      <c r="J472" s="60"/>
      <c r="L472" s="60"/>
    </row>
    <row r="473" spans="2:12" ht="14.25" customHeight="1">
      <c r="B473" s="60"/>
      <c r="C473" s="60"/>
      <c r="D473" s="60"/>
      <c r="E473" s="60"/>
      <c r="F473" s="60"/>
      <c r="I473" s="60"/>
      <c r="J473" s="60"/>
      <c r="L473" s="60"/>
    </row>
    <row r="474" spans="2:12" ht="14.25" customHeight="1">
      <c r="B474" s="60"/>
      <c r="C474" s="60"/>
      <c r="D474" s="60"/>
      <c r="E474" s="60"/>
      <c r="F474" s="60"/>
      <c r="I474" s="60"/>
      <c r="J474" s="60"/>
      <c r="L474" s="60"/>
    </row>
    <row r="475" spans="2:12" ht="14.25" customHeight="1">
      <c r="B475" s="60"/>
      <c r="C475" s="60"/>
      <c r="D475" s="60"/>
      <c r="E475" s="60"/>
      <c r="F475" s="60"/>
      <c r="I475" s="60"/>
      <c r="J475" s="60"/>
      <c r="L475" s="60"/>
    </row>
    <row r="476" spans="2:12" ht="14.25" customHeight="1">
      <c r="B476" s="60"/>
      <c r="C476" s="60"/>
      <c r="D476" s="60"/>
      <c r="E476" s="60"/>
      <c r="F476" s="60"/>
      <c r="I476" s="60"/>
      <c r="J476" s="60"/>
      <c r="L476" s="60"/>
    </row>
    <row r="477" spans="2:12" ht="14.25" customHeight="1">
      <c r="B477" s="60"/>
      <c r="C477" s="60"/>
      <c r="D477" s="60"/>
      <c r="E477" s="60"/>
      <c r="F477" s="60"/>
      <c r="I477" s="60"/>
      <c r="J477" s="60"/>
      <c r="L477" s="60"/>
    </row>
    <row r="478" spans="2:12" ht="14.25" customHeight="1">
      <c r="B478" s="60"/>
      <c r="C478" s="60"/>
      <c r="D478" s="60"/>
      <c r="E478" s="60"/>
      <c r="F478" s="60"/>
      <c r="I478" s="60"/>
      <c r="J478" s="60"/>
      <c r="L478" s="60"/>
    </row>
    <row r="479" spans="2:12" ht="14.25" customHeight="1">
      <c r="B479" s="60"/>
      <c r="C479" s="60"/>
      <c r="D479" s="60"/>
      <c r="E479" s="60"/>
      <c r="F479" s="60"/>
      <c r="I479" s="60"/>
      <c r="J479" s="60"/>
      <c r="L479" s="60"/>
    </row>
    <row r="480" spans="2:12" ht="14.25" customHeight="1">
      <c r="B480" s="60"/>
      <c r="C480" s="60"/>
      <c r="D480" s="60"/>
      <c r="E480" s="60"/>
      <c r="F480" s="60"/>
      <c r="I480" s="60"/>
      <c r="J480" s="60"/>
      <c r="L480" s="60"/>
    </row>
    <row r="481" spans="2:12" ht="14.25" customHeight="1">
      <c r="B481" s="60"/>
      <c r="C481" s="60"/>
      <c r="D481" s="60"/>
      <c r="E481" s="60"/>
      <c r="F481" s="60"/>
      <c r="I481" s="60"/>
      <c r="J481" s="60"/>
      <c r="L481" s="60"/>
    </row>
    <row r="482" spans="2:12" ht="14.25" customHeight="1">
      <c r="B482" s="60"/>
      <c r="C482" s="60"/>
      <c r="D482" s="60"/>
      <c r="E482" s="60"/>
      <c r="F482" s="60"/>
      <c r="I482" s="60"/>
      <c r="J482" s="60"/>
      <c r="L482" s="60"/>
    </row>
    <row r="483" spans="2:12" ht="14.25" customHeight="1">
      <c r="B483" s="60"/>
      <c r="C483" s="60"/>
      <c r="D483" s="60"/>
      <c r="E483" s="60"/>
      <c r="F483" s="60"/>
      <c r="I483" s="60"/>
      <c r="J483" s="60"/>
      <c r="L483" s="60"/>
    </row>
    <row r="484" spans="2:12" ht="14.25" customHeight="1">
      <c r="B484" s="60"/>
      <c r="C484" s="60"/>
      <c r="D484" s="60"/>
      <c r="E484" s="60"/>
      <c r="F484" s="60"/>
      <c r="I484" s="60"/>
      <c r="J484" s="60"/>
      <c r="L484" s="60"/>
    </row>
    <row r="485" spans="2:12" ht="14.25" customHeight="1">
      <c r="B485" s="60"/>
      <c r="C485" s="60"/>
      <c r="D485" s="60"/>
      <c r="E485" s="60"/>
      <c r="F485" s="60"/>
      <c r="I485" s="60"/>
      <c r="J485" s="60"/>
      <c r="L485" s="60"/>
    </row>
    <row r="486" spans="2:12" ht="14.25" customHeight="1">
      <c r="B486" s="60"/>
      <c r="C486" s="60"/>
      <c r="D486" s="60"/>
      <c r="E486" s="60"/>
      <c r="F486" s="60"/>
      <c r="I486" s="60"/>
      <c r="J486" s="60"/>
      <c r="L486" s="60"/>
    </row>
    <row r="487" spans="2:12" ht="14.25" customHeight="1">
      <c r="B487" s="60"/>
      <c r="C487" s="60"/>
      <c r="D487" s="60"/>
      <c r="E487" s="60"/>
      <c r="F487" s="60"/>
      <c r="I487" s="60"/>
      <c r="J487" s="60"/>
      <c r="L487" s="60"/>
    </row>
    <row r="488" spans="2:12" ht="14.25" customHeight="1">
      <c r="B488" s="60"/>
      <c r="C488" s="60"/>
      <c r="D488" s="60"/>
      <c r="E488" s="60"/>
      <c r="F488" s="60"/>
      <c r="I488" s="60"/>
      <c r="J488" s="60"/>
      <c r="L488" s="60"/>
    </row>
    <row r="489" spans="2:12" ht="14.25" customHeight="1">
      <c r="B489" s="60"/>
      <c r="C489" s="60"/>
      <c r="D489" s="60"/>
      <c r="E489" s="60"/>
      <c r="F489" s="60"/>
      <c r="I489" s="60"/>
      <c r="J489" s="60"/>
      <c r="L489" s="60"/>
    </row>
    <row r="490" spans="2:12" ht="14.25" customHeight="1">
      <c r="B490" s="60"/>
      <c r="C490" s="60"/>
      <c r="D490" s="60"/>
      <c r="E490" s="60"/>
      <c r="F490" s="60"/>
      <c r="I490" s="60"/>
      <c r="J490" s="60"/>
      <c r="L490" s="60"/>
    </row>
    <row r="491" spans="2:12" ht="14.25" customHeight="1">
      <c r="B491" s="60"/>
      <c r="C491" s="60"/>
      <c r="D491" s="60"/>
      <c r="E491" s="60"/>
      <c r="F491" s="60"/>
      <c r="I491" s="60"/>
      <c r="J491" s="60"/>
      <c r="L491" s="60"/>
    </row>
    <row r="492" spans="2:12" ht="14.25" customHeight="1">
      <c r="B492" s="60"/>
      <c r="C492" s="60"/>
      <c r="D492" s="60"/>
      <c r="E492" s="60"/>
      <c r="F492" s="60"/>
      <c r="I492" s="60"/>
      <c r="J492" s="60"/>
      <c r="L492" s="60"/>
    </row>
    <row r="493" spans="2:12" ht="14.25" customHeight="1">
      <c r="B493" s="60"/>
      <c r="C493" s="60"/>
      <c r="D493" s="60"/>
      <c r="E493" s="60"/>
      <c r="F493" s="60"/>
      <c r="I493" s="60"/>
      <c r="J493" s="60"/>
      <c r="L493" s="60"/>
    </row>
    <row r="494" spans="2:12" ht="14.25" customHeight="1">
      <c r="B494" s="60"/>
      <c r="C494" s="60"/>
      <c r="D494" s="60"/>
      <c r="E494" s="60"/>
      <c r="F494" s="60"/>
      <c r="I494" s="60"/>
      <c r="J494" s="60"/>
      <c r="L494" s="60"/>
    </row>
    <row r="495" spans="2:12" ht="14.25" customHeight="1">
      <c r="B495" s="60"/>
      <c r="C495" s="60"/>
      <c r="D495" s="60"/>
      <c r="E495" s="60"/>
      <c r="F495" s="60"/>
      <c r="I495" s="60"/>
      <c r="J495" s="60"/>
      <c r="L495" s="60"/>
    </row>
    <row r="496" spans="2:12" ht="14.25" customHeight="1">
      <c r="B496" s="60"/>
      <c r="C496" s="60"/>
      <c r="D496" s="60"/>
      <c r="E496" s="60"/>
      <c r="F496" s="60"/>
      <c r="I496" s="60"/>
      <c r="J496" s="60"/>
      <c r="L496" s="60"/>
    </row>
    <row r="497" spans="2:12" ht="14.25" customHeight="1">
      <c r="B497" s="60"/>
      <c r="C497" s="60"/>
      <c r="D497" s="60"/>
      <c r="E497" s="60"/>
      <c r="F497" s="60"/>
      <c r="I497" s="60"/>
      <c r="J497" s="60"/>
      <c r="L497" s="60"/>
    </row>
    <row r="498" spans="2:12" ht="14.25" customHeight="1">
      <c r="B498" s="60"/>
      <c r="C498" s="60"/>
      <c r="D498" s="60"/>
      <c r="E498" s="60"/>
      <c r="F498" s="60"/>
      <c r="I498" s="60"/>
      <c r="J498" s="60"/>
      <c r="L498" s="60"/>
    </row>
    <row r="499" spans="2:12" ht="14.25" customHeight="1">
      <c r="B499" s="60"/>
      <c r="C499" s="60"/>
      <c r="D499" s="60"/>
      <c r="E499" s="60"/>
      <c r="F499" s="60"/>
      <c r="I499" s="60"/>
      <c r="J499" s="60"/>
      <c r="L499" s="60"/>
    </row>
    <row r="500" spans="2:12" ht="14.25" customHeight="1">
      <c r="B500" s="60"/>
      <c r="C500" s="60"/>
      <c r="D500" s="60"/>
      <c r="E500" s="60"/>
      <c r="F500" s="60"/>
      <c r="I500" s="60"/>
      <c r="J500" s="60"/>
      <c r="L500" s="60"/>
    </row>
    <row r="501" spans="2:12" ht="14.25" customHeight="1">
      <c r="B501" s="60"/>
      <c r="C501" s="60"/>
      <c r="D501" s="60"/>
      <c r="E501" s="60"/>
      <c r="F501" s="60"/>
      <c r="I501" s="60"/>
      <c r="J501" s="60"/>
      <c r="L501" s="60"/>
    </row>
    <row r="502" spans="2:12" ht="14.25" customHeight="1">
      <c r="B502" s="60"/>
      <c r="C502" s="60"/>
      <c r="D502" s="60"/>
      <c r="E502" s="60"/>
      <c r="F502" s="60"/>
      <c r="I502" s="60"/>
      <c r="J502" s="60"/>
      <c r="L502" s="60"/>
    </row>
    <row r="503" spans="2:12" ht="14.25" customHeight="1">
      <c r="B503" s="60"/>
      <c r="C503" s="60"/>
      <c r="D503" s="60"/>
      <c r="E503" s="60"/>
      <c r="F503" s="60"/>
      <c r="I503" s="60"/>
      <c r="J503" s="60"/>
      <c r="L503" s="60"/>
    </row>
    <row r="504" spans="2:12" ht="14.25" customHeight="1">
      <c r="B504" s="60"/>
      <c r="C504" s="60"/>
      <c r="D504" s="60"/>
      <c r="E504" s="60"/>
      <c r="F504" s="60"/>
      <c r="I504" s="60"/>
      <c r="J504" s="60"/>
      <c r="L504" s="60"/>
    </row>
    <row r="505" spans="2:12" ht="14.25" customHeight="1">
      <c r="B505" s="60"/>
      <c r="C505" s="60"/>
      <c r="D505" s="60"/>
      <c r="E505" s="60"/>
      <c r="F505" s="60"/>
      <c r="I505" s="60"/>
      <c r="J505" s="60"/>
      <c r="L505" s="60"/>
    </row>
    <row r="506" spans="2:12" ht="14.25" customHeight="1">
      <c r="B506" s="60"/>
      <c r="C506" s="60"/>
      <c r="D506" s="60"/>
      <c r="E506" s="60"/>
      <c r="F506" s="60"/>
      <c r="I506" s="60"/>
      <c r="J506" s="60"/>
      <c r="L506" s="60"/>
    </row>
    <row r="507" spans="2:12" ht="14.25" customHeight="1">
      <c r="B507" s="60"/>
      <c r="C507" s="60"/>
      <c r="D507" s="60"/>
      <c r="E507" s="60"/>
      <c r="F507" s="60"/>
      <c r="I507" s="60"/>
      <c r="J507" s="60"/>
      <c r="L507" s="60"/>
    </row>
    <row r="508" spans="2:12" ht="14.25" customHeight="1">
      <c r="B508" s="60"/>
      <c r="C508" s="60"/>
      <c r="D508" s="60"/>
      <c r="E508" s="60"/>
      <c r="F508" s="60"/>
      <c r="I508" s="60"/>
      <c r="J508" s="60"/>
      <c r="L508" s="60"/>
    </row>
    <row r="509" spans="2:12" ht="14.25" customHeight="1">
      <c r="B509" s="60"/>
      <c r="C509" s="60"/>
      <c r="D509" s="60"/>
      <c r="E509" s="60"/>
      <c r="F509" s="60"/>
      <c r="I509" s="60"/>
      <c r="J509" s="60"/>
      <c r="L509" s="60"/>
    </row>
    <row r="510" spans="2:12" ht="14.25" customHeight="1">
      <c r="B510" s="60"/>
      <c r="C510" s="60"/>
      <c r="D510" s="60"/>
      <c r="E510" s="60"/>
      <c r="F510" s="60"/>
      <c r="I510" s="60"/>
      <c r="J510" s="60"/>
      <c r="L510" s="60"/>
    </row>
    <row r="511" spans="2:12" ht="14.25" customHeight="1">
      <c r="B511" s="60"/>
      <c r="C511" s="60"/>
      <c r="D511" s="60"/>
      <c r="E511" s="60"/>
      <c r="F511" s="60"/>
      <c r="I511" s="60"/>
      <c r="J511" s="60"/>
      <c r="L511" s="60"/>
    </row>
    <row r="512" spans="2:12" ht="14.25" customHeight="1">
      <c r="B512" s="60"/>
      <c r="C512" s="60"/>
      <c r="D512" s="60"/>
      <c r="E512" s="60"/>
      <c r="F512" s="60"/>
      <c r="I512" s="60"/>
      <c r="J512" s="60"/>
      <c r="L512" s="60"/>
    </row>
    <row r="513" spans="2:12" ht="14.25" customHeight="1">
      <c r="B513" s="60"/>
      <c r="C513" s="60"/>
      <c r="D513" s="60"/>
      <c r="E513" s="60"/>
      <c r="F513" s="60"/>
      <c r="I513" s="60"/>
      <c r="J513" s="60"/>
      <c r="L513" s="60"/>
    </row>
    <row r="514" spans="2:12" ht="14.25" customHeight="1">
      <c r="B514" s="60"/>
      <c r="C514" s="60"/>
      <c r="D514" s="60"/>
      <c r="E514" s="60"/>
      <c r="F514" s="60"/>
      <c r="I514" s="60"/>
      <c r="J514" s="60"/>
      <c r="L514" s="60"/>
    </row>
    <row r="515" spans="2:12" ht="14.25" customHeight="1">
      <c r="B515" s="60"/>
      <c r="C515" s="60"/>
      <c r="D515" s="60"/>
      <c r="E515" s="60"/>
      <c r="F515" s="60"/>
      <c r="I515" s="60"/>
      <c r="J515" s="60"/>
      <c r="L515" s="60"/>
    </row>
    <row r="516" spans="2:12" ht="14.25" customHeight="1">
      <c r="B516" s="60"/>
      <c r="C516" s="60"/>
      <c r="D516" s="60"/>
      <c r="E516" s="60"/>
      <c r="F516" s="60"/>
      <c r="I516" s="60"/>
      <c r="J516" s="60"/>
      <c r="L516" s="60"/>
    </row>
    <row r="517" spans="2:12" ht="14.25" customHeight="1">
      <c r="B517" s="60"/>
      <c r="C517" s="60"/>
      <c r="D517" s="60"/>
      <c r="E517" s="60"/>
      <c r="F517" s="60"/>
      <c r="I517" s="60"/>
      <c r="J517" s="60"/>
      <c r="L517" s="60"/>
    </row>
    <row r="518" spans="2:12" ht="14.25" customHeight="1">
      <c r="B518" s="60"/>
      <c r="C518" s="60"/>
      <c r="D518" s="60"/>
      <c r="E518" s="60"/>
      <c r="F518" s="60"/>
      <c r="I518" s="60"/>
      <c r="J518" s="60"/>
      <c r="L518" s="60"/>
    </row>
    <row r="519" spans="2:12" ht="14.25" customHeight="1">
      <c r="B519" s="60"/>
      <c r="C519" s="60"/>
      <c r="D519" s="60"/>
      <c r="E519" s="60"/>
      <c r="F519" s="60"/>
      <c r="I519" s="60"/>
      <c r="J519" s="60"/>
      <c r="L519" s="60"/>
    </row>
    <row r="520" spans="2:12" ht="14.25" customHeight="1">
      <c r="B520" s="60"/>
      <c r="C520" s="60"/>
      <c r="D520" s="60"/>
      <c r="E520" s="60"/>
      <c r="F520" s="60"/>
      <c r="I520" s="60"/>
      <c r="J520" s="60"/>
      <c r="L520" s="60"/>
    </row>
    <row r="521" spans="2:12" ht="14.25" customHeight="1">
      <c r="B521" s="60"/>
      <c r="C521" s="60"/>
      <c r="D521" s="60"/>
      <c r="E521" s="60"/>
      <c r="F521" s="60"/>
      <c r="I521" s="60"/>
      <c r="J521" s="60"/>
      <c r="L521" s="60"/>
    </row>
    <row r="522" spans="2:12" ht="14.25" customHeight="1">
      <c r="B522" s="60"/>
      <c r="C522" s="60"/>
      <c r="D522" s="60"/>
      <c r="E522" s="60"/>
      <c r="F522" s="60"/>
      <c r="I522" s="60"/>
      <c r="J522" s="60"/>
      <c r="L522" s="60"/>
    </row>
    <row r="523" spans="2:12" ht="14.25" customHeight="1">
      <c r="B523" s="60"/>
      <c r="C523" s="60"/>
      <c r="D523" s="60"/>
      <c r="E523" s="60"/>
      <c r="F523" s="60"/>
      <c r="I523" s="60"/>
      <c r="J523" s="60"/>
      <c r="L523" s="60"/>
    </row>
    <row r="524" spans="2:12" ht="14.25" customHeight="1">
      <c r="B524" s="60"/>
      <c r="C524" s="60"/>
      <c r="D524" s="60"/>
      <c r="E524" s="60"/>
      <c r="F524" s="60"/>
      <c r="I524" s="60"/>
      <c r="J524" s="60"/>
      <c r="L524" s="60"/>
    </row>
    <row r="525" spans="2:12" ht="14.25" customHeight="1">
      <c r="B525" s="60"/>
      <c r="C525" s="60"/>
      <c r="D525" s="60"/>
      <c r="E525" s="60"/>
      <c r="F525" s="60"/>
      <c r="I525" s="60"/>
      <c r="J525" s="60"/>
      <c r="L525" s="60"/>
    </row>
    <row r="526" spans="2:12" ht="14.25" customHeight="1">
      <c r="B526" s="60"/>
      <c r="C526" s="60"/>
      <c r="D526" s="60"/>
      <c r="E526" s="60"/>
      <c r="F526" s="60"/>
      <c r="I526" s="60"/>
      <c r="J526" s="60"/>
      <c r="L526" s="60"/>
    </row>
    <row r="527" spans="2:12" ht="14.25" customHeight="1">
      <c r="B527" s="60"/>
      <c r="C527" s="60"/>
      <c r="D527" s="60"/>
      <c r="E527" s="60"/>
      <c r="F527" s="60"/>
      <c r="I527" s="60"/>
      <c r="J527" s="60"/>
      <c r="L527" s="60"/>
    </row>
    <row r="528" spans="2:12" ht="14.25" customHeight="1">
      <c r="B528" s="60"/>
      <c r="C528" s="60"/>
      <c r="D528" s="60"/>
      <c r="E528" s="60"/>
      <c r="F528" s="60"/>
      <c r="I528" s="60"/>
      <c r="J528" s="60"/>
      <c r="L528" s="60"/>
    </row>
    <row r="529" spans="2:12" ht="14.25" customHeight="1">
      <c r="B529" s="60"/>
      <c r="C529" s="60"/>
      <c r="D529" s="60"/>
      <c r="E529" s="60"/>
      <c r="F529" s="60"/>
      <c r="I529" s="60"/>
      <c r="J529" s="60"/>
      <c r="L529" s="60"/>
    </row>
    <row r="530" spans="2:12" ht="14.25" customHeight="1">
      <c r="B530" s="60"/>
      <c r="C530" s="60"/>
      <c r="D530" s="60"/>
      <c r="E530" s="60"/>
      <c r="F530" s="60"/>
      <c r="I530" s="60"/>
      <c r="J530" s="60"/>
      <c r="L530" s="60"/>
    </row>
    <row r="531" spans="2:12" ht="14.25" customHeight="1">
      <c r="B531" s="60"/>
      <c r="C531" s="60"/>
      <c r="D531" s="60"/>
      <c r="E531" s="60"/>
      <c r="F531" s="60"/>
      <c r="I531" s="60"/>
      <c r="J531" s="60"/>
      <c r="L531" s="60"/>
    </row>
    <row r="532" spans="2:12" ht="14.25" customHeight="1">
      <c r="B532" s="60"/>
      <c r="C532" s="60"/>
      <c r="D532" s="60"/>
      <c r="E532" s="60"/>
      <c r="F532" s="60"/>
      <c r="I532" s="60"/>
      <c r="J532" s="60"/>
      <c r="L532" s="60"/>
    </row>
    <row r="533" spans="2:12" ht="14.25" customHeight="1">
      <c r="B533" s="60"/>
      <c r="C533" s="60"/>
      <c r="D533" s="60"/>
      <c r="E533" s="60"/>
      <c r="F533" s="60"/>
      <c r="I533" s="60"/>
      <c r="J533" s="60"/>
      <c r="L533" s="60"/>
    </row>
    <row r="534" spans="2:12" ht="14.25" customHeight="1">
      <c r="B534" s="60"/>
      <c r="C534" s="60"/>
      <c r="D534" s="60"/>
      <c r="E534" s="60"/>
      <c r="F534" s="60"/>
      <c r="I534" s="60"/>
      <c r="J534" s="60"/>
      <c r="L534" s="60"/>
    </row>
    <row r="535" spans="2:12" ht="14.25" customHeight="1">
      <c r="B535" s="60"/>
      <c r="C535" s="60"/>
      <c r="D535" s="60"/>
      <c r="E535" s="60"/>
      <c r="F535" s="60"/>
      <c r="I535" s="60"/>
      <c r="J535" s="60"/>
      <c r="L535" s="60"/>
    </row>
    <row r="536" spans="2:12" ht="14.25" customHeight="1">
      <c r="B536" s="60"/>
      <c r="C536" s="60"/>
      <c r="D536" s="60"/>
      <c r="E536" s="60"/>
      <c r="F536" s="60"/>
      <c r="I536" s="60"/>
      <c r="J536" s="60"/>
      <c r="L536" s="60"/>
    </row>
    <row r="537" spans="2:12" ht="14.25" customHeight="1">
      <c r="B537" s="60"/>
      <c r="C537" s="60"/>
      <c r="D537" s="60"/>
      <c r="E537" s="60"/>
      <c r="F537" s="60"/>
      <c r="I537" s="60"/>
      <c r="J537" s="60"/>
      <c r="L537" s="60"/>
    </row>
    <row r="538" spans="2:12" ht="14.25" customHeight="1">
      <c r="B538" s="60"/>
      <c r="C538" s="60"/>
      <c r="D538" s="60"/>
      <c r="E538" s="60"/>
      <c r="F538" s="60"/>
      <c r="I538" s="60"/>
      <c r="J538" s="60"/>
      <c r="L538" s="60"/>
    </row>
    <row r="539" spans="2:12" ht="14.25" customHeight="1">
      <c r="B539" s="60"/>
      <c r="C539" s="60"/>
      <c r="D539" s="60"/>
      <c r="E539" s="60"/>
      <c r="F539" s="60"/>
      <c r="I539" s="60"/>
      <c r="J539" s="60"/>
      <c r="L539" s="60"/>
    </row>
    <row r="540" spans="2:12" ht="14.25" customHeight="1">
      <c r="B540" s="60"/>
      <c r="C540" s="60"/>
      <c r="D540" s="60"/>
      <c r="E540" s="60"/>
      <c r="F540" s="60"/>
      <c r="I540" s="60"/>
      <c r="J540" s="60"/>
      <c r="L540" s="60"/>
    </row>
    <row r="541" spans="2:12" ht="14.25" customHeight="1">
      <c r="B541" s="60"/>
      <c r="C541" s="60"/>
      <c r="D541" s="60"/>
      <c r="E541" s="60"/>
      <c r="F541" s="60"/>
      <c r="I541" s="60"/>
      <c r="J541" s="60"/>
      <c r="L541" s="60"/>
    </row>
    <row r="542" spans="2:12" ht="14.25" customHeight="1">
      <c r="B542" s="60"/>
      <c r="C542" s="60"/>
      <c r="D542" s="60"/>
      <c r="E542" s="60"/>
      <c r="F542" s="60"/>
      <c r="I542" s="60"/>
      <c r="J542" s="60"/>
      <c r="L542" s="60"/>
    </row>
    <row r="543" spans="2:12" ht="14.25" customHeight="1">
      <c r="B543" s="60"/>
      <c r="C543" s="60"/>
      <c r="D543" s="60"/>
      <c r="E543" s="60"/>
      <c r="F543" s="60"/>
      <c r="I543" s="60"/>
      <c r="J543" s="60"/>
      <c r="L543" s="60"/>
    </row>
    <row r="544" spans="2:12" ht="14.25" customHeight="1">
      <c r="B544" s="60"/>
      <c r="C544" s="60"/>
      <c r="D544" s="60"/>
      <c r="E544" s="60"/>
      <c r="F544" s="60"/>
      <c r="I544" s="60"/>
      <c r="J544" s="60"/>
      <c r="L544" s="60"/>
    </row>
    <row r="545" spans="2:12" ht="14.25" customHeight="1">
      <c r="B545" s="60"/>
      <c r="C545" s="60"/>
      <c r="D545" s="60"/>
      <c r="E545" s="60"/>
      <c r="F545" s="60"/>
      <c r="I545" s="60"/>
      <c r="J545" s="60"/>
      <c r="L545" s="60"/>
    </row>
    <row r="546" spans="2:12" ht="14.25" customHeight="1">
      <c r="B546" s="60"/>
      <c r="C546" s="60"/>
      <c r="D546" s="60"/>
      <c r="E546" s="60"/>
      <c r="F546" s="60"/>
      <c r="I546" s="60"/>
      <c r="J546" s="60"/>
      <c r="L546" s="60"/>
    </row>
    <row r="547" spans="2:12" ht="14.25" customHeight="1">
      <c r="B547" s="60"/>
      <c r="C547" s="60"/>
      <c r="D547" s="60"/>
      <c r="E547" s="60"/>
      <c r="F547" s="60"/>
      <c r="I547" s="60"/>
      <c r="J547" s="60"/>
      <c r="L547" s="60"/>
    </row>
    <row r="548" spans="2:12" ht="14.25" customHeight="1">
      <c r="B548" s="60"/>
      <c r="C548" s="60"/>
      <c r="D548" s="60"/>
      <c r="E548" s="60"/>
      <c r="F548" s="60"/>
      <c r="I548" s="60"/>
      <c r="J548" s="60"/>
      <c r="L548" s="60"/>
    </row>
    <row r="549" spans="2:12" ht="14.25" customHeight="1">
      <c r="B549" s="60"/>
      <c r="C549" s="60"/>
      <c r="D549" s="60"/>
      <c r="E549" s="60"/>
      <c r="F549" s="60"/>
      <c r="I549" s="60"/>
      <c r="J549" s="60"/>
      <c r="L549" s="60"/>
    </row>
    <row r="550" spans="2:12" ht="14.25" customHeight="1">
      <c r="B550" s="60"/>
      <c r="C550" s="60"/>
      <c r="D550" s="60"/>
      <c r="E550" s="60"/>
      <c r="F550" s="60"/>
      <c r="I550" s="60"/>
      <c r="J550" s="60"/>
      <c r="L550" s="60"/>
    </row>
    <row r="551" spans="2:12" ht="14.25" customHeight="1">
      <c r="B551" s="60"/>
      <c r="C551" s="60"/>
      <c r="D551" s="60"/>
      <c r="E551" s="60"/>
      <c r="F551" s="60"/>
      <c r="I551" s="60"/>
      <c r="J551" s="60"/>
      <c r="L551" s="60"/>
    </row>
    <row r="552" spans="2:12" ht="14.25" customHeight="1">
      <c r="B552" s="60"/>
      <c r="C552" s="60"/>
      <c r="D552" s="60"/>
      <c r="E552" s="60"/>
      <c r="F552" s="60"/>
      <c r="I552" s="60"/>
      <c r="J552" s="60"/>
      <c r="L552" s="60"/>
    </row>
    <row r="553" spans="2:12" ht="14.25" customHeight="1">
      <c r="B553" s="60"/>
      <c r="C553" s="60"/>
      <c r="D553" s="60"/>
      <c r="E553" s="60"/>
      <c r="F553" s="60"/>
      <c r="I553" s="60"/>
      <c r="J553" s="60"/>
      <c r="L553" s="60"/>
    </row>
    <row r="554" spans="2:12" ht="14.25" customHeight="1">
      <c r="B554" s="60"/>
      <c r="C554" s="60"/>
      <c r="D554" s="60"/>
      <c r="E554" s="60"/>
      <c r="F554" s="60"/>
      <c r="I554" s="60"/>
      <c r="J554" s="60"/>
      <c r="L554" s="60"/>
    </row>
    <row r="555" spans="2:12" ht="14.25" customHeight="1">
      <c r="B555" s="60"/>
      <c r="C555" s="60"/>
      <c r="D555" s="60"/>
      <c r="E555" s="60"/>
      <c r="F555" s="60"/>
      <c r="I555" s="60"/>
      <c r="J555" s="60"/>
      <c r="L555" s="60"/>
    </row>
    <row r="556" spans="2:12" ht="14.25" customHeight="1">
      <c r="B556" s="60"/>
      <c r="C556" s="60"/>
      <c r="D556" s="60"/>
      <c r="E556" s="60"/>
      <c r="F556" s="60"/>
      <c r="I556" s="60"/>
      <c r="J556" s="60"/>
      <c r="L556" s="60"/>
    </row>
    <row r="557" spans="2:12" ht="14.25" customHeight="1">
      <c r="B557" s="60"/>
      <c r="C557" s="60"/>
      <c r="D557" s="60"/>
      <c r="E557" s="60"/>
      <c r="F557" s="60"/>
      <c r="I557" s="60"/>
      <c r="J557" s="60"/>
      <c r="L557" s="60"/>
    </row>
    <row r="558" spans="2:12" ht="14.25" customHeight="1">
      <c r="B558" s="60"/>
      <c r="C558" s="60"/>
      <c r="D558" s="60"/>
      <c r="E558" s="60"/>
      <c r="F558" s="60"/>
      <c r="I558" s="60"/>
      <c r="J558" s="60"/>
      <c r="L558" s="60"/>
    </row>
    <row r="559" spans="2:12" ht="14.25" customHeight="1">
      <c r="B559" s="60"/>
      <c r="C559" s="60"/>
      <c r="D559" s="60"/>
      <c r="E559" s="60"/>
      <c r="F559" s="60"/>
      <c r="I559" s="60"/>
      <c r="J559" s="60"/>
      <c r="L559" s="60"/>
    </row>
    <row r="560" spans="2:12" ht="14.25" customHeight="1">
      <c r="B560" s="60"/>
      <c r="C560" s="60"/>
      <c r="D560" s="60"/>
      <c r="E560" s="60"/>
      <c r="F560" s="60"/>
      <c r="I560" s="60"/>
      <c r="J560" s="60"/>
      <c r="L560" s="60"/>
    </row>
    <row r="561" spans="2:12" ht="14.25" customHeight="1">
      <c r="B561" s="60"/>
      <c r="C561" s="60"/>
      <c r="D561" s="60"/>
      <c r="E561" s="60"/>
      <c r="F561" s="60"/>
      <c r="I561" s="60"/>
      <c r="J561" s="60"/>
      <c r="L561" s="60"/>
    </row>
    <row r="562" spans="2:12" ht="14.25" customHeight="1">
      <c r="B562" s="60"/>
      <c r="C562" s="60"/>
      <c r="D562" s="60"/>
      <c r="E562" s="60"/>
      <c r="F562" s="60"/>
      <c r="I562" s="60"/>
      <c r="J562" s="60"/>
      <c r="L562" s="60"/>
    </row>
    <row r="563" spans="2:12" ht="14.25" customHeight="1">
      <c r="B563" s="60"/>
      <c r="C563" s="60"/>
      <c r="D563" s="60"/>
      <c r="E563" s="60"/>
      <c r="F563" s="60"/>
      <c r="I563" s="60"/>
      <c r="J563" s="60"/>
      <c r="L563" s="60"/>
    </row>
    <row r="564" spans="2:12" ht="14.25" customHeight="1">
      <c r="B564" s="60"/>
      <c r="C564" s="60"/>
      <c r="D564" s="60"/>
      <c r="E564" s="60"/>
      <c r="F564" s="60"/>
      <c r="I564" s="60"/>
      <c r="J564" s="60"/>
      <c r="L564" s="60"/>
    </row>
    <row r="565" spans="2:12" ht="14.25" customHeight="1">
      <c r="B565" s="60"/>
      <c r="C565" s="60"/>
      <c r="D565" s="60"/>
      <c r="E565" s="60"/>
      <c r="F565" s="60"/>
      <c r="I565" s="60"/>
      <c r="J565" s="60"/>
      <c r="L565" s="60"/>
    </row>
    <row r="566" spans="2:12" ht="14.25" customHeight="1">
      <c r="B566" s="60"/>
      <c r="C566" s="60"/>
      <c r="D566" s="60"/>
      <c r="E566" s="60"/>
      <c r="F566" s="60"/>
      <c r="I566" s="60"/>
      <c r="J566" s="60"/>
      <c r="L566" s="60"/>
    </row>
    <row r="567" spans="2:12" ht="14.25" customHeight="1">
      <c r="B567" s="60"/>
      <c r="C567" s="60"/>
      <c r="D567" s="60"/>
      <c r="E567" s="60"/>
      <c r="F567" s="60"/>
      <c r="I567" s="60"/>
      <c r="J567" s="60"/>
      <c r="L567" s="60"/>
    </row>
    <row r="568" spans="2:12" ht="14.25" customHeight="1">
      <c r="B568" s="60"/>
      <c r="C568" s="60"/>
      <c r="D568" s="60"/>
      <c r="E568" s="60"/>
      <c r="F568" s="60"/>
      <c r="I568" s="60"/>
      <c r="J568" s="60"/>
      <c r="L568" s="60"/>
    </row>
    <row r="569" spans="2:12" ht="14.25" customHeight="1">
      <c r="B569" s="60"/>
      <c r="C569" s="60"/>
      <c r="D569" s="60"/>
      <c r="E569" s="60"/>
      <c r="F569" s="60"/>
      <c r="I569" s="60"/>
      <c r="J569" s="60"/>
      <c r="L569" s="60"/>
    </row>
    <row r="570" spans="2:12" ht="14.25" customHeight="1">
      <c r="B570" s="60"/>
      <c r="C570" s="60"/>
      <c r="D570" s="60"/>
      <c r="E570" s="60"/>
      <c r="F570" s="60"/>
      <c r="I570" s="60"/>
      <c r="J570" s="60"/>
      <c r="L570" s="60"/>
    </row>
    <row r="571" spans="2:12" ht="14.25" customHeight="1">
      <c r="B571" s="60"/>
      <c r="C571" s="60"/>
      <c r="D571" s="60"/>
      <c r="E571" s="60"/>
      <c r="F571" s="60"/>
      <c r="I571" s="60"/>
      <c r="J571" s="60"/>
      <c r="L571" s="60"/>
    </row>
    <row r="572" spans="2:12" ht="14.25" customHeight="1">
      <c r="B572" s="60"/>
      <c r="C572" s="60"/>
      <c r="D572" s="60"/>
      <c r="E572" s="60"/>
      <c r="F572" s="60"/>
      <c r="I572" s="60"/>
      <c r="J572" s="60"/>
      <c r="L572" s="60"/>
    </row>
    <row r="573" spans="2:12" ht="14.25" customHeight="1">
      <c r="B573" s="60"/>
      <c r="C573" s="60"/>
      <c r="D573" s="60"/>
      <c r="E573" s="60"/>
      <c r="F573" s="60"/>
      <c r="I573" s="60"/>
      <c r="J573" s="60"/>
      <c r="L573" s="60"/>
    </row>
    <row r="574" spans="2:12" ht="14.25" customHeight="1">
      <c r="B574" s="60"/>
      <c r="C574" s="60"/>
      <c r="D574" s="60"/>
      <c r="E574" s="60"/>
      <c r="F574" s="60"/>
      <c r="I574" s="60"/>
      <c r="J574" s="60"/>
      <c r="L574" s="60"/>
    </row>
    <row r="575" spans="2:12" ht="14.25" customHeight="1">
      <c r="B575" s="60"/>
      <c r="C575" s="60"/>
      <c r="D575" s="60"/>
      <c r="E575" s="60"/>
      <c r="F575" s="60"/>
      <c r="I575" s="60"/>
      <c r="J575" s="60"/>
      <c r="L575" s="60"/>
    </row>
    <row r="576" spans="2:12" ht="14.25" customHeight="1">
      <c r="B576" s="60"/>
      <c r="C576" s="60"/>
      <c r="D576" s="60"/>
      <c r="E576" s="60"/>
      <c r="F576" s="60"/>
      <c r="I576" s="60"/>
      <c r="J576" s="60"/>
      <c r="L576" s="60"/>
    </row>
    <row r="577" spans="2:12" ht="14.25" customHeight="1">
      <c r="B577" s="60"/>
      <c r="C577" s="60"/>
      <c r="D577" s="60"/>
      <c r="E577" s="60"/>
      <c r="F577" s="60"/>
      <c r="I577" s="60"/>
      <c r="J577" s="60"/>
      <c r="L577" s="60"/>
    </row>
    <row r="578" spans="2:12" ht="14.25" customHeight="1">
      <c r="B578" s="60"/>
      <c r="C578" s="60"/>
      <c r="D578" s="60"/>
      <c r="E578" s="60"/>
      <c r="F578" s="60"/>
      <c r="I578" s="60"/>
      <c r="J578" s="60"/>
      <c r="L578" s="60"/>
    </row>
    <row r="579" spans="2:12" ht="14.25" customHeight="1">
      <c r="B579" s="60"/>
      <c r="C579" s="60"/>
      <c r="D579" s="60"/>
      <c r="E579" s="60"/>
      <c r="F579" s="60"/>
      <c r="I579" s="60"/>
      <c r="J579" s="60"/>
      <c r="L579" s="60"/>
    </row>
    <row r="580" spans="2:12" ht="14.25" customHeight="1">
      <c r="B580" s="60"/>
      <c r="C580" s="60"/>
      <c r="D580" s="60"/>
      <c r="E580" s="60"/>
      <c r="F580" s="60"/>
      <c r="I580" s="60"/>
      <c r="J580" s="60"/>
      <c r="L580" s="60"/>
    </row>
    <row r="581" spans="2:12" ht="14.25" customHeight="1">
      <c r="B581" s="60"/>
      <c r="C581" s="60"/>
      <c r="D581" s="60"/>
      <c r="E581" s="60"/>
      <c r="F581" s="60"/>
      <c r="I581" s="60"/>
      <c r="J581" s="60"/>
      <c r="L581" s="60"/>
    </row>
    <row r="582" spans="2:12" ht="14.25" customHeight="1">
      <c r="B582" s="60"/>
      <c r="C582" s="60"/>
      <c r="D582" s="60"/>
      <c r="E582" s="60"/>
      <c r="F582" s="60"/>
      <c r="I582" s="60"/>
      <c r="J582" s="60"/>
      <c r="L582" s="60"/>
    </row>
    <row r="583" spans="2:12" ht="14.25" customHeight="1">
      <c r="B583" s="60"/>
      <c r="C583" s="60"/>
      <c r="D583" s="60"/>
      <c r="E583" s="60"/>
      <c r="F583" s="60"/>
      <c r="I583" s="60"/>
      <c r="J583" s="60"/>
      <c r="L583" s="60"/>
    </row>
    <row r="584" spans="2:12" ht="14.25" customHeight="1">
      <c r="B584" s="60"/>
      <c r="C584" s="60"/>
      <c r="D584" s="60"/>
      <c r="E584" s="60"/>
      <c r="F584" s="60"/>
      <c r="I584" s="60"/>
      <c r="J584" s="60"/>
      <c r="L584" s="60"/>
    </row>
    <row r="585" spans="2:12" ht="14.25" customHeight="1">
      <c r="B585" s="60"/>
      <c r="C585" s="60"/>
      <c r="D585" s="60"/>
      <c r="E585" s="60"/>
      <c r="F585" s="60"/>
      <c r="I585" s="60"/>
      <c r="J585" s="60"/>
      <c r="L585" s="60"/>
    </row>
    <row r="586" spans="2:12" ht="14.25" customHeight="1">
      <c r="B586" s="60"/>
      <c r="C586" s="60"/>
      <c r="D586" s="60"/>
      <c r="E586" s="60"/>
      <c r="F586" s="60"/>
      <c r="I586" s="60"/>
      <c r="J586" s="60"/>
      <c r="L586" s="60"/>
    </row>
    <row r="587" spans="2:12" ht="14.25" customHeight="1">
      <c r="B587" s="60"/>
      <c r="C587" s="60"/>
      <c r="D587" s="60"/>
      <c r="E587" s="60"/>
      <c r="F587" s="60"/>
      <c r="I587" s="60"/>
      <c r="J587" s="60"/>
      <c r="L587" s="60"/>
    </row>
    <row r="588" spans="2:12" ht="14.25" customHeight="1">
      <c r="B588" s="60"/>
      <c r="C588" s="60"/>
      <c r="D588" s="60"/>
      <c r="E588" s="60"/>
      <c r="F588" s="60"/>
      <c r="I588" s="60"/>
      <c r="J588" s="60"/>
      <c r="L588" s="60"/>
    </row>
    <row r="589" spans="2:12" ht="14.25" customHeight="1">
      <c r="B589" s="60"/>
      <c r="C589" s="60"/>
      <c r="D589" s="60"/>
      <c r="E589" s="60"/>
      <c r="F589" s="60"/>
      <c r="I589" s="60"/>
      <c r="J589" s="60"/>
      <c r="L589" s="60"/>
    </row>
    <row r="590" spans="2:12" ht="14.25" customHeight="1">
      <c r="B590" s="60"/>
      <c r="C590" s="60"/>
      <c r="D590" s="60"/>
      <c r="E590" s="60"/>
      <c r="F590" s="60"/>
      <c r="I590" s="60"/>
      <c r="J590" s="60"/>
      <c r="L590" s="60"/>
    </row>
    <row r="591" spans="2:12" ht="14.25" customHeight="1">
      <c r="B591" s="60"/>
      <c r="C591" s="60"/>
      <c r="D591" s="60"/>
      <c r="E591" s="60"/>
      <c r="F591" s="60"/>
      <c r="I591" s="60"/>
      <c r="J591" s="60"/>
      <c r="L591" s="60"/>
    </row>
    <row r="592" spans="2:12" ht="14.25" customHeight="1">
      <c r="B592" s="60"/>
      <c r="C592" s="60"/>
      <c r="D592" s="60"/>
      <c r="E592" s="60"/>
      <c r="F592" s="60"/>
      <c r="I592" s="60"/>
      <c r="J592" s="60"/>
      <c r="L592" s="60"/>
    </row>
    <row r="593" spans="2:12" ht="14.25" customHeight="1">
      <c r="B593" s="60"/>
      <c r="C593" s="60"/>
      <c r="D593" s="60"/>
      <c r="E593" s="60"/>
      <c r="F593" s="60"/>
      <c r="I593" s="60"/>
      <c r="J593" s="60"/>
      <c r="L593" s="60"/>
    </row>
    <row r="594" spans="2:12" ht="14.25" customHeight="1">
      <c r="B594" s="60"/>
      <c r="C594" s="60"/>
      <c r="D594" s="60"/>
      <c r="E594" s="60"/>
      <c r="F594" s="60"/>
      <c r="I594" s="60"/>
      <c r="J594" s="60"/>
      <c r="L594" s="60"/>
    </row>
    <row r="595" spans="2:12" ht="14.25" customHeight="1">
      <c r="B595" s="60"/>
      <c r="C595" s="60"/>
      <c r="D595" s="60"/>
      <c r="E595" s="60"/>
      <c r="F595" s="60"/>
      <c r="I595" s="60"/>
      <c r="J595" s="60"/>
      <c r="L595" s="60"/>
    </row>
    <row r="596" spans="2:12" ht="14.25" customHeight="1">
      <c r="B596" s="60"/>
      <c r="C596" s="60"/>
      <c r="D596" s="60"/>
      <c r="E596" s="60"/>
      <c r="F596" s="60"/>
      <c r="I596" s="60"/>
      <c r="J596" s="60"/>
      <c r="L596" s="60"/>
    </row>
    <row r="597" spans="2:12" ht="14.25" customHeight="1">
      <c r="B597" s="60"/>
      <c r="C597" s="60"/>
      <c r="D597" s="60"/>
      <c r="E597" s="60"/>
      <c r="F597" s="60"/>
      <c r="I597" s="60"/>
      <c r="J597" s="60"/>
      <c r="L597" s="60"/>
    </row>
    <row r="598" spans="2:12" ht="14.25" customHeight="1">
      <c r="B598" s="60"/>
      <c r="C598" s="60"/>
      <c r="D598" s="60"/>
      <c r="E598" s="60"/>
      <c r="F598" s="60"/>
      <c r="I598" s="60"/>
      <c r="J598" s="60"/>
      <c r="L598" s="60"/>
    </row>
    <row r="599" spans="2:12" ht="14.25" customHeight="1">
      <c r="B599" s="60"/>
      <c r="C599" s="60"/>
      <c r="D599" s="60"/>
      <c r="E599" s="60"/>
      <c r="F599" s="60"/>
      <c r="I599" s="60"/>
      <c r="J599" s="60"/>
      <c r="L599" s="60"/>
    </row>
    <row r="600" spans="2:12" ht="14.25" customHeight="1">
      <c r="B600" s="60"/>
      <c r="C600" s="60"/>
      <c r="D600" s="60"/>
      <c r="E600" s="60"/>
      <c r="F600" s="60"/>
      <c r="I600" s="60"/>
      <c r="J600" s="60"/>
      <c r="L600" s="60"/>
    </row>
    <row r="601" spans="2:12" ht="14.25" customHeight="1">
      <c r="B601" s="60"/>
      <c r="C601" s="60"/>
      <c r="D601" s="60"/>
      <c r="E601" s="60"/>
      <c r="F601" s="60"/>
      <c r="I601" s="60"/>
      <c r="J601" s="60"/>
      <c r="L601" s="60"/>
    </row>
    <row r="602" spans="2:12" ht="14.25" customHeight="1">
      <c r="B602" s="60"/>
      <c r="C602" s="60"/>
      <c r="D602" s="60"/>
      <c r="E602" s="60"/>
      <c r="F602" s="60"/>
      <c r="I602" s="60"/>
      <c r="J602" s="60"/>
      <c r="L602" s="60"/>
    </row>
    <row r="603" spans="2:12" ht="14.25" customHeight="1">
      <c r="B603" s="60"/>
      <c r="C603" s="60"/>
      <c r="D603" s="60"/>
      <c r="E603" s="60"/>
      <c r="F603" s="60"/>
      <c r="I603" s="60"/>
      <c r="J603" s="60"/>
      <c r="L603" s="60"/>
    </row>
    <row r="604" spans="2:12" ht="14.25" customHeight="1">
      <c r="B604" s="60"/>
      <c r="C604" s="60"/>
      <c r="D604" s="60"/>
      <c r="E604" s="60"/>
      <c r="F604" s="60"/>
      <c r="I604" s="60"/>
      <c r="J604" s="60"/>
      <c r="L604" s="60"/>
    </row>
    <row r="605" spans="2:12" ht="14.25" customHeight="1">
      <c r="B605" s="60"/>
      <c r="C605" s="60"/>
      <c r="D605" s="60"/>
      <c r="E605" s="60"/>
      <c r="F605" s="60"/>
      <c r="I605" s="60"/>
      <c r="J605" s="60"/>
      <c r="L605" s="60"/>
    </row>
    <row r="606" spans="2:12" ht="14.25" customHeight="1">
      <c r="B606" s="60"/>
      <c r="C606" s="60"/>
      <c r="D606" s="60"/>
      <c r="E606" s="60"/>
      <c r="F606" s="60"/>
      <c r="I606" s="60"/>
      <c r="J606" s="60"/>
      <c r="L606" s="60"/>
    </row>
    <row r="607" spans="2:12" ht="14.25" customHeight="1">
      <c r="B607" s="60"/>
      <c r="C607" s="60"/>
      <c r="D607" s="60"/>
      <c r="E607" s="60"/>
      <c r="F607" s="60"/>
      <c r="I607" s="60"/>
      <c r="J607" s="60"/>
      <c r="L607" s="60"/>
    </row>
    <row r="608" spans="2:12" ht="14.25" customHeight="1">
      <c r="B608" s="60"/>
      <c r="C608" s="60"/>
      <c r="D608" s="60"/>
      <c r="E608" s="60"/>
      <c r="F608" s="60"/>
      <c r="I608" s="60"/>
      <c r="J608" s="60"/>
      <c r="L608" s="60"/>
    </row>
    <row r="609" spans="2:12" ht="14.25" customHeight="1">
      <c r="B609" s="60"/>
      <c r="C609" s="60"/>
      <c r="D609" s="60"/>
      <c r="E609" s="60"/>
      <c r="F609" s="60"/>
      <c r="I609" s="60"/>
      <c r="J609" s="60"/>
      <c r="L609" s="60"/>
    </row>
    <row r="610" spans="2:12" ht="14.25" customHeight="1">
      <c r="B610" s="60"/>
      <c r="C610" s="60"/>
      <c r="D610" s="60"/>
      <c r="E610" s="60"/>
      <c r="F610" s="60"/>
      <c r="I610" s="60"/>
      <c r="J610" s="60"/>
      <c r="L610" s="60"/>
    </row>
    <row r="611" spans="2:12" ht="14.25" customHeight="1">
      <c r="B611" s="60"/>
      <c r="C611" s="60"/>
      <c r="D611" s="60"/>
      <c r="E611" s="60"/>
      <c r="F611" s="60"/>
      <c r="I611" s="60"/>
      <c r="J611" s="60"/>
      <c r="L611" s="60"/>
    </row>
    <row r="612" spans="2:12" ht="14.25" customHeight="1">
      <c r="B612" s="60"/>
      <c r="C612" s="60"/>
      <c r="D612" s="60"/>
      <c r="E612" s="60"/>
      <c r="F612" s="60"/>
      <c r="I612" s="60"/>
      <c r="J612" s="60"/>
      <c r="L612" s="60"/>
    </row>
    <row r="613" spans="2:12" ht="14.25" customHeight="1">
      <c r="B613" s="60"/>
      <c r="C613" s="60"/>
      <c r="D613" s="60"/>
      <c r="E613" s="60"/>
      <c r="F613" s="60"/>
      <c r="I613" s="60"/>
      <c r="J613" s="60"/>
      <c r="L613" s="60"/>
    </row>
    <row r="614" spans="2:12" ht="14.25" customHeight="1">
      <c r="B614" s="60"/>
      <c r="C614" s="60"/>
      <c r="D614" s="60"/>
      <c r="E614" s="60"/>
      <c r="F614" s="60"/>
      <c r="I614" s="60"/>
      <c r="J614" s="60"/>
      <c r="L614" s="60"/>
    </row>
    <row r="615" spans="2:12" ht="14.25" customHeight="1">
      <c r="B615" s="60"/>
      <c r="C615" s="60"/>
      <c r="D615" s="60"/>
      <c r="E615" s="60"/>
      <c r="F615" s="60"/>
      <c r="I615" s="60"/>
      <c r="J615" s="60"/>
      <c r="L615" s="60"/>
    </row>
    <row r="616" spans="2:12" ht="14.25" customHeight="1">
      <c r="B616" s="60"/>
      <c r="C616" s="60"/>
      <c r="D616" s="60"/>
      <c r="E616" s="60"/>
      <c r="F616" s="60"/>
      <c r="I616" s="60"/>
      <c r="J616" s="60"/>
      <c r="L616" s="60"/>
    </row>
    <row r="617" spans="2:12" ht="14.25" customHeight="1">
      <c r="B617" s="60"/>
      <c r="C617" s="60"/>
      <c r="D617" s="60"/>
      <c r="E617" s="60"/>
      <c r="F617" s="60"/>
      <c r="I617" s="60"/>
      <c r="J617" s="60"/>
      <c r="L617" s="60"/>
    </row>
    <row r="618" spans="2:12" ht="14.25" customHeight="1">
      <c r="B618" s="60"/>
      <c r="C618" s="60"/>
      <c r="D618" s="60"/>
      <c r="E618" s="60"/>
      <c r="F618" s="60"/>
      <c r="I618" s="60"/>
      <c r="J618" s="60"/>
      <c r="L618" s="60"/>
    </row>
    <row r="619" spans="2:12" ht="14.25" customHeight="1">
      <c r="B619" s="60"/>
      <c r="C619" s="60"/>
      <c r="D619" s="60"/>
      <c r="E619" s="60"/>
      <c r="F619" s="60"/>
      <c r="I619" s="60"/>
      <c r="J619" s="60"/>
      <c r="L619" s="60"/>
    </row>
    <row r="620" spans="2:12" ht="14.25" customHeight="1">
      <c r="B620" s="60"/>
      <c r="C620" s="60"/>
      <c r="D620" s="60"/>
      <c r="E620" s="60"/>
      <c r="F620" s="60"/>
      <c r="I620" s="60"/>
      <c r="J620" s="60"/>
      <c r="L620" s="60"/>
    </row>
    <row r="621" spans="2:12" ht="14.25" customHeight="1">
      <c r="B621" s="60"/>
      <c r="C621" s="60"/>
      <c r="D621" s="60"/>
      <c r="E621" s="60"/>
      <c r="F621" s="60"/>
      <c r="I621" s="60"/>
      <c r="J621" s="60"/>
      <c r="L621" s="60"/>
    </row>
    <row r="622" spans="2:12" ht="14.25" customHeight="1">
      <c r="B622" s="60"/>
      <c r="C622" s="60"/>
      <c r="D622" s="60"/>
      <c r="E622" s="60"/>
      <c r="F622" s="60"/>
      <c r="I622" s="60"/>
      <c r="J622" s="60"/>
      <c r="L622" s="60"/>
    </row>
    <row r="623" spans="2:12" ht="14.25" customHeight="1">
      <c r="B623" s="60"/>
      <c r="C623" s="60"/>
      <c r="D623" s="60"/>
      <c r="E623" s="60"/>
      <c r="F623" s="60"/>
      <c r="I623" s="60"/>
      <c r="J623" s="60"/>
      <c r="L623" s="60"/>
    </row>
    <row r="624" spans="2:12" ht="14.25" customHeight="1">
      <c r="B624" s="60"/>
      <c r="C624" s="60"/>
      <c r="D624" s="60"/>
      <c r="E624" s="60"/>
      <c r="F624" s="60"/>
      <c r="I624" s="60"/>
      <c r="J624" s="60"/>
      <c r="L624" s="60"/>
    </row>
    <row r="625" spans="2:12" ht="14.25" customHeight="1">
      <c r="B625" s="60"/>
      <c r="C625" s="60"/>
      <c r="D625" s="60"/>
      <c r="E625" s="60"/>
      <c r="F625" s="60"/>
      <c r="I625" s="60"/>
      <c r="J625" s="60"/>
      <c r="L625" s="60"/>
    </row>
    <row r="626" spans="2:12" ht="14.25" customHeight="1">
      <c r="B626" s="60"/>
      <c r="C626" s="60"/>
      <c r="D626" s="60"/>
      <c r="E626" s="60"/>
      <c r="F626" s="60"/>
      <c r="I626" s="60"/>
      <c r="J626" s="60"/>
      <c r="L626" s="60"/>
    </row>
    <row r="627" spans="2:12" ht="14.25" customHeight="1">
      <c r="B627" s="60"/>
      <c r="C627" s="60"/>
      <c r="D627" s="60"/>
      <c r="E627" s="60"/>
      <c r="F627" s="60"/>
      <c r="I627" s="60"/>
      <c r="J627" s="60"/>
      <c r="L627" s="60"/>
    </row>
    <row r="628" spans="2:12" ht="14.25" customHeight="1">
      <c r="B628" s="60"/>
      <c r="C628" s="60"/>
      <c r="D628" s="60"/>
      <c r="E628" s="60"/>
      <c r="F628" s="60"/>
      <c r="I628" s="60"/>
      <c r="J628" s="60"/>
      <c r="L628" s="60"/>
    </row>
    <row r="629" spans="2:12" ht="14.25" customHeight="1">
      <c r="B629" s="60"/>
      <c r="C629" s="60"/>
      <c r="D629" s="60"/>
      <c r="E629" s="60"/>
      <c r="F629" s="60"/>
      <c r="I629" s="60"/>
      <c r="J629" s="60"/>
      <c r="L629" s="60"/>
    </row>
    <row r="630" spans="2:12" ht="14.25" customHeight="1">
      <c r="B630" s="60"/>
      <c r="C630" s="60"/>
      <c r="D630" s="60"/>
      <c r="E630" s="60"/>
      <c r="F630" s="60"/>
      <c r="I630" s="60"/>
      <c r="J630" s="60"/>
      <c r="L630" s="60"/>
    </row>
    <row r="631" spans="2:12" ht="14.25" customHeight="1">
      <c r="B631" s="60"/>
      <c r="C631" s="60"/>
      <c r="D631" s="60"/>
      <c r="E631" s="60"/>
      <c r="F631" s="60"/>
      <c r="I631" s="60"/>
      <c r="J631" s="60"/>
      <c r="L631" s="60"/>
    </row>
    <row r="632" spans="2:12" ht="14.25" customHeight="1">
      <c r="B632" s="60"/>
      <c r="C632" s="60"/>
      <c r="D632" s="60"/>
      <c r="E632" s="60"/>
      <c r="F632" s="60"/>
      <c r="I632" s="60"/>
      <c r="J632" s="60"/>
      <c r="L632" s="60"/>
    </row>
    <row r="633" spans="2:12" ht="14.25" customHeight="1">
      <c r="B633" s="60"/>
      <c r="C633" s="60"/>
      <c r="D633" s="60"/>
      <c r="E633" s="60"/>
      <c r="F633" s="60"/>
      <c r="I633" s="60"/>
      <c r="J633" s="60"/>
      <c r="L633" s="60"/>
    </row>
    <row r="634" spans="2:12" ht="14.25" customHeight="1">
      <c r="B634" s="60"/>
      <c r="C634" s="60"/>
      <c r="D634" s="60"/>
      <c r="E634" s="60"/>
      <c r="F634" s="60"/>
      <c r="I634" s="60"/>
      <c r="J634" s="60"/>
      <c r="L634" s="60"/>
    </row>
    <row r="635" spans="2:12" ht="14.25" customHeight="1">
      <c r="B635" s="60"/>
      <c r="C635" s="60"/>
      <c r="D635" s="60"/>
      <c r="E635" s="60"/>
      <c r="F635" s="60"/>
      <c r="I635" s="60"/>
      <c r="J635" s="60"/>
      <c r="L635" s="60"/>
    </row>
    <row r="636" spans="2:12" ht="14.25" customHeight="1">
      <c r="B636" s="60"/>
      <c r="C636" s="60"/>
      <c r="D636" s="60"/>
      <c r="E636" s="60"/>
      <c r="F636" s="60"/>
      <c r="I636" s="60"/>
      <c r="J636" s="60"/>
      <c r="L636" s="60"/>
    </row>
    <row r="637" spans="2:12" ht="14.25" customHeight="1">
      <c r="B637" s="60"/>
      <c r="C637" s="60"/>
      <c r="D637" s="60"/>
      <c r="E637" s="60"/>
      <c r="F637" s="60"/>
      <c r="I637" s="60"/>
      <c r="J637" s="60"/>
      <c r="L637" s="60"/>
    </row>
    <row r="638" spans="2:12" ht="14.25" customHeight="1">
      <c r="B638" s="60"/>
      <c r="C638" s="60"/>
      <c r="D638" s="60"/>
      <c r="E638" s="60"/>
      <c r="F638" s="60"/>
      <c r="I638" s="60"/>
      <c r="J638" s="60"/>
      <c r="L638" s="60"/>
    </row>
    <row r="639" spans="2:12" ht="14.25" customHeight="1">
      <c r="B639" s="60"/>
      <c r="C639" s="60"/>
      <c r="D639" s="60"/>
      <c r="E639" s="60"/>
      <c r="F639" s="60"/>
      <c r="I639" s="60"/>
      <c r="J639" s="60"/>
      <c r="L639" s="60"/>
    </row>
    <row r="640" spans="2:12" ht="14.25" customHeight="1">
      <c r="B640" s="60"/>
      <c r="C640" s="60"/>
      <c r="D640" s="60"/>
      <c r="E640" s="60"/>
      <c r="F640" s="60"/>
      <c r="I640" s="60"/>
      <c r="J640" s="60"/>
      <c r="L640" s="60"/>
    </row>
    <row r="641" spans="2:12" ht="14.25" customHeight="1">
      <c r="B641" s="60"/>
      <c r="C641" s="60"/>
      <c r="D641" s="60"/>
      <c r="E641" s="60"/>
      <c r="F641" s="60"/>
      <c r="I641" s="60"/>
      <c r="J641" s="60"/>
      <c r="L641" s="60"/>
    </row>
    <row r="642" spans="2:12" ht="14.25" customHeight="1">
      <c r="B642" s="60"/>
      <c r="C642" s="60"/>
      <c r="D642" s="60"/>
      <c r="E642" s="60"/>
      <c r="F642" s="60"/>
      <c r="I642" s="60"/>
      <c r="J642" s="60"/>
      <c r="L642" s="60"/>
    </row>
    <row r="643" spans="2:12" ht="14.25" customHeight="1">
      <c r="B643" s="60"/>
      <c r="C643" s="60"/>
      <c r="D643" s="60"/>
      <c r="E643" s="60"/>
      <c r="F643" s="60"/>
      <c r="I643" s="60"/>
      <c r="J643" s="60"/>
      <c r="L643" s="60"/>
    </row>
    <row r="644" spans="2:12" ht="14.25" customHeight="1">
      <c r="B644" s="60"/>
      <c r="C644" s="60"/>
      <c r="D644" s="60"/>
      <c r="E644" s="60"/>
      <c r="F644" s="60"/>
      <c r="I644" s="60"/>
      <c r="J644" s="60"/>
      <c r="L644" s="60"/>
    </row>
    <row r="645" spans="2:12" ht="14.25" customHeight="1">
      <c r="B645" s="60"/>
      <c r="C645" s="60"/>
      <c r="D645" s="60"/>
      <c r="E645" s="60"/>
      <c r="F645" s="60"/>
      <c r="I645" s="60"/>
      <c r="J645" s="60"/>
      <c r="L645" s="60"/>
    </row>
    <row r="646" spans="2:12" ht="14.25" customHeight="1">
      <c r="B646" s="60"/>
      <c r="C646" s="60"/>
      <c r="D646" s="60"/>
      <c r="E646" s="60"/>
      <c r="F646" s="60"/>
      <c r="I646" s="60"/>
      <c r="J646" s="60"/>
      <c r="L646" s="60"/>
    </row>
    <row r="647" spans="2:12" ht="14.25" customHeight="1">
      <c r="B647" s="60"/>
      <c r="C647" s="60"/>
      <c r="D647" s="60"/>
      <c r="E647" s="60"/>
      <c r="F647" s="60"/>
      <c r="I647" s="60"/>
      <c r="J647" s="60"/>
      <c r="L647" s="60"/>
    </row>
    <row r="648" spans="2:12" ht="14.25" customHeight="1">
      <c r="B648" s="60"/>
      <c r="C648" s="60"/>
      <c r="D648" s="60"/>
      <c r="E648" s="60"/>
      <c r="F648" s="60"/>
      <c r="I648" s="60"/>
      <c r="J648" s="60"/>
      <c r="L648" s="60"/>
    </row>
    <row r="649" spans="2:12" ht="14.25" customHeight="1">
      <c r="B649" s="60"/>
      <c r="C649" s="60"/>
      <c r="D649" s="60"/>
      <c r="E649" s="60"/>
      <c r="F649" s="60"/>
      <c r="I649" s="60"/>
      <c r="J649" s="60"/>
      <c r="L649" s="60"/>
    </row>
    <row r="650" spans="2:12" ht="14.25" customHeight="1">
      <c r="B650" s="60"/>
      <c r="C650" s="60"/>
      <c r="D650" s="60"/>
      <c r="E650" s="60"/>
      <c r="F650" s="60"/>
      <c r="I650" s="60"/>
      <c r="J650" s="60"/>
      <c r="L650" s="60"/>
    </row>
    <row r="651" spans="2:12" ht="14.25" customHeight="1">
      <c r="B651" s="60"/>
      <c r="C651" s="60"/>
      <c r="D651" s="60"/>
      <c r="E651" s="60"/>
      <c r="F651" s="60"/>
      <c r="I651" s="60"/>
      <c r="J651" s="60"/>
      <c r="L651" s="60"/>
    </row>
    <row r="652" spans="2:12" ht="14.25" customHeight="1">
      <c r="B652" s="60"/>
      <c r="C652" s="60"/>
      <c r="D652" s="60"/>
      <c r="E652" s="60"/>
      <c r="F652" s="60"/>
      <c r="I652" s="60"/>
      <c r="J652" s="60"/>
      <c r="L652" s="60"/>
    </row>
    <row r="653" spans="2:12" ht="14.25" customHeight="1">
      <c r="B653" s="60"/>
      <c r="C653" s="60"/>
      <c r="D653" s="60"/>
      <c r="E653" s="60"/>
      <c r="F653" s="60"/>
      <c r="I653" s="60"/>
      <c r="J653" s="60"/>
      <c r="L653" s="60"/>
    </row>
    <row r="654" spans="2:12" ht="14.25" customHeight="1">
      <c r="B654" s="60"/>
      <c r="C654" s="60"/>
      <c r="D654" s="60"/>
      <c r="E654" s="60"/>
      <c r="F654" s="60"/>
      <c r="I654" s="60"/>
      <c r="J654" s="60"/>
      <c r="L654" s="60"/>
    </row>
    <row r="655" spans="2:12" ht="14.25" customHeight="1">
      <c r="B655" s="60"/>
      <c r="C655" s="60"/>
      <c r="D655" s="60"/>
      <c r="E655" s="60"/>
      <c r="F655" s="60"/>
      <c r="I655" s="60"/>
      <c r="J655" s="60"/>
      <c r="L655" s="60"/>
    </row>
    <row r="656" spans="2:12" ht="14.25" customHeight="1">
      <c r="B656" s="60"/>
      <c r="C656" s="60"/>
      <c r="D656" s="60"/>
      <c r="E656" s="60"/>
      <c r="F656" s="60"/>
      <c r="I656" s="60"/>
      <c r="J656" s="60"/>
      <c r="L656" s="60"/>
    </row>
    <row r="657" spans="2:12" ht="14.25" customHeight="1">
      <c r="B657" s="60"/>
      <c r="C657" s="60"/>
      <c r="D657" s="60"/>
      <c r="E657" s="60"/>
      <c r="F657" s="60"/>
      <c r="I657" s="60"/>
      <c r="J657" s="60"/>
      <c r="L657" s="60"/>
    </row>
    <row r="658" spans="2:12" ht="14.25" customHeight="1">
      <c r="B658" s="60"/>
      <c r="C658" s="60"/>
      <c r="D658" s="60"/>
      <c r="E658" s="60"/>
      <c r="F658" s="60"/>
      <c r="I658" s="60"/>
      <c r="J658" s="60"/>
      <c r="L658" s="60"/>
    </row>
    <row r="659" spans="2:12" ht="14.25" customHeight="1">
      <c r="B659" s="60"/>
      <c r="C659" s="60"/>
      <c r="D659" s="60"/>
      <c r="E659" s="60"/>
      <c r="F659" s="60"/>
      <c r="I659" s="60"/>
      <c r="J659" s="60"/>
      <c r="L659" s="60"/>
    </row>
    <row r="660" spans="2:12" ht="14.25" customHeight="1">
      <c r="B660" s="60"/>
      <c r="C660" s="60"/>
      <c r="D660" s="60"/>
      <c r="E660" s="60"/>
      <c r="F660" s="60"/>
      <c r="I660" s="60"/>
      <c r="J660" s="60"/>
      <c r="L660" s="60"/>
    </row>
    <row r="661" spans="2:12" ht="14.25" customHeight="1">
      <c r="B661" s="60"/>
      <c r="C661" s="60"/>
      <c r="D661" s="60"/>
      <c r="E661" s="60"/>
      <c r="F661" s="60"/>
      <c r="I661" s="60"/>
      <c r="J661" s="60"/>
      <c r="L661" s="60"/>
    </row>
    <row r="662" spans="2:12" ht="14.25" customHeight="1">
      <c r="B662" s="60"/>
      <c r="C662" s="60"/>
      <c r="D662" s="60"/>
      <c r="E662" s="60"/>
      <c r="F662" s="60"/>
      <c r="I662" s="60"/>
      <c r="J662" s="60"/>
      <c r="L662" s="60"/>
    </row>
    <row r="663" spans="2:12" ht="14.25" customHeight="1">
      <c r="B663" s="60"/>
      <c r="C663" s="60"/>
      <c r="D663" s="60"/>
      <c r="E663" s="60"/>
      <c r="F663" s="60"/>
      <c r="I663" s="60"/>
      <c r="J663" s="60"/>
      <c r="L663" s="60"/>
    </row>
    <row r="664" spans="2:12" ht="14.25" customHeight="1">
      <c r="B664" s="60"/>
      <c r="C664" s="60"/>
      <c r="D664" s="60"/>
      <c r="E664" s="60"/>
      <c r="F664" s="60"/>
      <c r="I664" s="60"/>
      <c r="J664" s="60"/>
      <c r="L664" s="60"/>
    </row>
    <row r="665" spans="2:12" ht="14.25" customHeight="1">
      <c r="B665" s="60"/>
      <c r="C665" s="60"/>
      <c r="D665" s="60"/>
      <c r="E665" s="60"/>
      <c r="F665" s="60"/>
      <c r="I665" s="60"/>
      <c r="J665" s="60"/>
      <c r="L665" s="60"/>
    </row>
    <row r="666" spans="2:12" ht="14.25" customHeight="1">
      <c r="B666" s="60"/>
      <c r="C666" s="60"/>
      <c r="D666" s="60"/>
      <c r="E666" s="60"/>
      <c r="F666" s="60"/>
      <c r="I666" s="60"/>
      <c r="J666" s="60"/>
      <c r="L666" s="60"/>
    </row>
    <row r="667" spans="2:12" ht="14.25" customHeight="1">
      <c r="B667" s="60"/>
      <c r="C667" s="60"/>
      <c r="D667" s="60"/>
      <c r="E667" s="60"/>
      <c r="F667" s="60"/>
      <c r="I667" s="60"/>
      <c r="J667" s="60"/>
      <c r="L667" s="60"/>
    </row>
    <row r="668" spans="2:12" ht="14.25" customHeight="1">
      <c r="B668" s="60"/>
      <c r="C668" s="60"/>
      <c r="D668" s="60"/>
      <c r="E668" s="60"/>
      <c r="F668" s="60"/>
      <c r="I668" s="60"/>
      <c r="J668" s="60"/>
      <c r="L668" s="60"/>
    </row>
    <row r="669" spans="2:12" ht="14.25" customHeight="1">
      <c r="B669" s="60"/>
      <c r="C669" s="60"/>
      <c r="D669" s="60"/>
      <c r="E669" s="60"/>
      <c r="F669" s="60"/>
      <c r="I669" s="60"/>
      <c r="J669" s="60"/>
      <c r="L669" s="60"/>
    </row>
    <row r="670" spans="2:12" ht="14.25" customHeight="1">
      <c r="B670" s="60"/>
      <c r="C670" s="60"/>
      <c r="D670" s="60"/>
      <c r="E670" s="60"/>
      <c r="F670" s="60"/>
      <c r="I670" s="60"/>
      <c r="J670" s="60"/>
      <c r="L670" s="60"/>
    </row>
    <row r="671" spans="2:12" ht="14.25" customHeight="1">
      <c r="B671" s="60"/>
      <c r="C671" s="60"/>
      <c r="D671" s="60"/>
      <c r="E671" s="60"/>
      <c r="F671" s="60"/>
      <c r="I671" s="60"/>
      <c r="J671" s="60"/>
      <c r="L671" s="60"/>
    </row>
    <row r="672" spans="2:12" ht="14.25" customHeight="1">
      <c r="B672" s="60"/>
      <c r="C672" s="60"/>
      <c r="D672" s="60"/>
      <c r="E672" s="60"/>
      <c r="F672" s="60"/>
      <c r="I672" s="60"/>
      <c r="J672" s="60"/>
      <c r="L672" s="60"/>
    </row>
    <row r="673" spans="2:12" ht="14.25" customHeight="1">
      <c r="B673" s="60"/>
      <c r="C673" s="60"/>
      <c r="D673" s="60"/>
      <c r="E673" s="60"/>
      <c r="F673" s="60"/>
      <c r="I673" s="60"/>
      <c r="J673" s="60"/>
      <c r="L673" s="60"/>
    </row>
    <row r="674" spans="2:12" ht="14.25" customHeight="1">
      <c r="B674" s="60"/>
      <c r="C674" s="60"/>
      <c r="D674" s="60"/>
      <c r="E674" s="60"/>
      <c r="F674" s="60"/>
      <c r="I674" s="60"/>
      <c r="J674" s="60"/>
      <c r="L674" s="60"/>
    </row>
    <row r="675" spans="2:12" ht="14.25" customHeight="1">
      <c r="B675" s="60"/>
      <c r="C675" s="60"/>
      <c r="D675" s="60"/>
      <c r="E675" s="60"/>
      <c r="F675" s="60"/>
      <c r="I675" s="60"/>
      <c r="J675" s="60"/>
      <c r="L675" s="60"/>
    </row>
    <row r="676" spans="2:12" ht="14.25" customHeight="1">
      <c r="B676" s="60"/>
      <c r="C676" s="60"/>
      <c r="D676" s="60"/>
      <c r="E676" s="60"/>
      <c r="F676" s="60"/>
      <c r="I676" s="60"/>
      <c r="J676" s="60"/>
      <c r="L676" s="60"/>
    </row>
    <row r="677" spans="2:12" ht="14.25" customHeight="1">
      <c r="B677" s="60"/>
      <c r="C677" s="60"/>
      <c r="D677" s="60"/>
      <c r="E677" s="60"/>
      <c r="F677" s="60"/>
      <c r="I677" s="60"/>
      <c r="J677" s="60"/>
      <c r="L677" s="60"/>
    </row>
    <row r="678" spans="2:12" ht="14.25" customHeight="1">
      <c r="B678" s="60"/>
      <c r="C678" s="60"/>
      <c r="D678" s="60"/>
      <c r="E678" s="60"/>
      <c r="F678" s="60"/>
      <c r="I678" s="60"/>
      <c r="J678" s="60"/>
      <c r="L678" s="60"/>
    </row>
    <row r="679" spans="2:12" ht="14.25" customHeight="1">
      <c r="B679" s="60"/>
      <c r="C679" s="60"/>
      <c r="D679" s="60"/>
      <c r="E679" s="60"/>
      <c r="F679" s="60"/>
      <c r="I679" s="60"/>
      <c r="J679" s="60"/>
      <c r="L679" s="60"/>
    </row>
    <row r="680" spans="2:12" ht="14.25" customHeight="1">
      <c r="B680" s="60"/>
      <c r="C680" s="60"/>
      <c r="D680" s="60"/>
      <c r="E680" s="60"/>
      <c r="F680" s="60"/>
      <c r="I680" s="60"/>
      <c r="J680" s="60"/>
      <c r="L680" s="60"/>
    </row>
    <row r="681" spans="2:12" ht="14.25" customHeight="1">
      <c r="B681" s="60"/>
      <c r="C681" s="60"/>
      <c r="D681" s="60"/>
      <c r="E681" s="60"/>
      <c r="F681" s="60"/>
      <c r="I681" s="60"/>
      <c r="J681" s="60"/>
      <c r="L681" s="60"/>
    </row>
    <row r="682" spans="2:12" ht="14.25" customHeight="1">
      <c r="B682" s="60"/>
      <c r="C682" s="60"/>
      <c r="D682" s="60"/>
      <c r="E682" s="60"/>
      <c r="F682" s="60"/>
      <c r="I682" s="60"/>
      <c r="J682" s="60"/>
      <c r="L682" s="60"/>
    </row>
    <row r="683" spans="2:12" ht="14.25" customHeight="1">
      <c r="B683" s="60"/>
      <c r="C683" s="60"/>
      <c r="D683" s="60"/>
      <c r="E683" s="60"/>
      <c r="F683" s="60"/>
      <c r="I683" s="60"/>
      <c r="J683" s="60"/>
      <c r="L683" s="60"/>
    </row>
    <row r="684" spans="2:12" ht="14.25" customHeight="1">
      <c r="B684" s="60"/>
      <c r="C684" s="60"/>
      <c r="D684" s="60"/>
      <c r="E684" s="60"/>
      <c r="F684" s="60"/>
      <c r="I684" s="60"/>
      <c r="J684" s="60"/>
      <c r="L684" s="60"/>
    </row>
    <row r="685" spans="2:12" ht="14.25" customHeight="1">
      <c r="B685" s="60"/>
      <c r="C685" s="60"/>
      <c r="D685" s="60"/>
      <c r="E685" s="60"/>
      <c r="F685" s="60"/>
      <c r="I685" s="60"/>
      <c r="J685" s="60"/>
      <c r="L685" s="60"/>
    </row>
    <row r="686" spans="2:12" ht="14.25" customHeight="1">
      <c r="B686" s="60"/>
      <c r="C686" s="60"/>
      <c r="D686" s="60"/>
      <c r="E686" s="60"/>
      <c r="F686" s="60"/>
      <c r="I686" s="60"/>
      <c r="J686" s="60"/>
      <c r="L686" s="60"/>
    </row>
    <row r="687" spans="2:12" ht="14.25" customHeight="1">
      <c r="B687" s="60"/>
      <c r="C687" s="60"/>
      <c r="D687" s="60"/>
      <c r="E687" s="60"/>
      <c r="F687" s="60"/>
      <c r="I687" s="60"/>
      <c r="J687" s="60"/>
      <c r="L687" s="60"/>
    </row>
    <row r="688" spans="2:12" ht="14.25" customHeight="1">
      <c r="B688" s="60"/>
      <c r="C688" s="60"/>
      <c r="D688" s="60"/>
      <c r="E688" s="60"/>
      <c r="F688" s="60"/>
      <c r="I688" s="60"/>
      <c r="J688" s="60"/>
      <c r="L688" s="60"/>
    </row>
    <row r="689" spans="2:12" ht="14.25" customHeight="1">
      <c r="B689" s="60"/>
      <c r="C689" s="60"/>
      <c r="D689" s="60"/>
      <c r="E689" s="60"/>
      <c r="F689" s="60"/>
      <c r="I689" s="60"/>
      <c r="J689" s="60"/>
      <c r="L689" s="60"/>
    </row>
    <row r="690" spans="2:12" ht="14.25" customHeight="1">
      <c r="B690" s="60"/>
      <c r="C690" s="60"/>
      <c r="D690" s="60"/>
      <c r="E690" s="60"/>
      <c r="F690" s="60"/>
      <c r="I690" s="60"/>
      <c r="J690" s="60"/>
      <c r="L690" s="60"/>
    </row>
    <row r="691" spans="2:12" ht="14.25" customHeight="1">
      <c r="B691" s="60"/>
      <c r="C691" s="60"/>
      <c r="D691" s="60"/>
      <c r="E691" s="60"/>
      <c r="F691" s="60"/>
      <c r="I691" s="60"/>
      <c r="J691" s="60"/>
      <c r="L691" s="60"/>
    </row>
    <row r="692" spans="2:12" ht="14.25" customHeight="1">
      <c r="B692" s="60"/>
      <c r="C692" s="60"/>
      <c r="D692" s="60"/>
      <c r="E692" s="60"/>
      <c r="F692" s="60"/>
      <c r="I692" s="60"/>
      <c r="J692" s="60"/>
      <c r="L692" s="60"/>
    </row>
    <row r="693" spans="2:12" ht="14.25" customHeight="1">
      <c r="B693" s="60"/>
      <c r="C693" s="60"/>
      <c r="D693" s="60"/>
      <c r="E693" s="60"/>
      <c r="F693" s="60"/>
      <c r="I693" s="60"/>
      <c r="J693" s="60"/>
      <c r="L693" s="60"/>
    </row>
    <row r="694" spans="2:12" ht="14.25" customHeight="1">
      <c r="B694" s="60"/>
      <c r="C694" s="60"/>
      <c r="D694" s="60"/>
      <c r="E694" s="60"/>
      <c r="F694" s="60"/>
      <c r="I694" s="60"/>
      <c r="J694" s="60"/>
      <c r="L694" s="60"/>
    </row>
    <row r="695" spans="2:12" ht="14.25" customHeight="1">
      <c r="B695" s="60"/>
      <c r="C695" s="60"/>
      <c r="D695" s="60"/>
      <c r="E695" s="60"/>
      <c r="F695" s="60"/>
      <c r="I695" s="60"/>
      <c r="J695" s="60"/>
      <c r="L695" s="60"/>
    </row>
    <row r="696" spans="2:12" ht="14.25" customHeight="1">
      <c r="B696" s="60"/>
      <c r="C696" s="60"/>
      <c r="D696" s="60"/>
      <c r="E696" s="60"/>
      <c r="F696" s="60"/>
      <c r="I696" s="60"/>
      <c r="J696" s="60"/>
      <c r="L696" s="60"/>
    </row>
    <row r="697" spans="2:12" ht="14.25" customHeight="1">
      <c r="B697" s="60"/>
      <c r="C697" s="60"/>
      <c r="D697" s="60"/>
      <c r="E697" s="60"/>
      <c r="F697" s="60"/>
      <c r="I697" s="60"/>
      <c r="J697" s="60"/>
      <c r="L697" s="60"/>
    </row>
    <row r="698" spans="2:12" ht="14.25" customHeight="1">
      <c r="B698" s="60"/>
      <c r="C698" s="60"/>
      <c r="D698" s="60"/>
      <c r="E698" s="60"/>
      <c r="F698" s="60"/>
      <c r="I698" s="60"/>
      <c r="J698" s="60"/>
      <c r="L698" s="60"/>
    </row>
    <row r="699" spans="2:12" ht="14.25" customHeight="1">
      <c r="B699" s="60"/>
      <c r="C699" s="60"/>
      <c r="D699" s="60"/>
      <c r="E699" s="60"/>
      <c r="F699" s="60"/>
      <c r="I699" s="60"/>
      <c r="J699" s="60"/>
      <c r="L699" s="60"/>
    </row>
    <row r="700" spans="2:12" ht="14.25" customHeight="1">
      <c r="B700" s="60"/>
      <c r="C700" s="60"/>
      <c r="D700" s="60"/>
      <c r="E700" s="60"/>
      <c r="F700" s="60"/>
      <c r="I700" s="60"/>
      <c r="J700" s="60"/>
      <c r="L700" s="60"/>
    </row>
    <row r="701" spans="2:12" ht="14.25" customHeight="1">
      <c r="B701" s="60"/>
      <c r="C701" s="60"/>
      <c r="D701" s="60"/>
      <c r="E701" s="60"/>
      <c r="F701" s="60"/>
      <c r="I701" s="60"/>
      <c r="J701" s="60"/>
      <c r="L701" s="60"/>
    </row>
    <row r="702" spans="2:12" ht="14.25" customHeight="1">
      <c r="B702" s="60"/>
      <c r="C702" s="60"/>
      <c r="D702" s="60"/>
      <c r="E702" s="60"/>
      <c r="F702" s="60"/>
      <c r="I702" s="60"/>
      <c r="J702" s="60"/>
      <c r="L702" s="60"/>
    </row>
    <row r="703" spans="2:12" ht="14.25" customHeight="1">
      <c r="B703" s="60"/>
      <c r="C703" s="60"/>
      <c r="D703" s="60"/>
      <c r="E703" s="60"/>
      <c r="F703" s="60"/>
      <c r="I703" s="60"/>
      <c r="J703" s="60"/>
      <c r="L703" s="60"/>
    </row>
    <row r="704" spans="2:12" ht="14.25" customHeight="1">
      <c r="B704" s="60"/>
      <c r="C704" s="60"/>
      <c r="D704" s="60"/>
      <c r="E704" s="60"/>
      <c r="F704" s="60"/>
      <c r="I704" s="60"/>
      <c r="J704" s="60"/>
      <c r="L704" s="60"/>
    </row>
    <row r="705" spans="2:12" ht="14.25" customHeight="1">
      <c r="B705" s="60"/>
      <c r="C705" s="60"/>
      <c r="D705" s="60"/>
      <c r="E705" s="60"/>
      <c r="F705" s="60"/>
      <c r="I705" s="60"/>
      <c r="J705" s="60"/>
      <c r="L705" s="60"/>
    </row>
    <row r="706" spans="2:12" ht="14.25" customHeight="1">
      <c r="B706" s="60"/>
      <c r="C706" s="60"/>
      <c r="D706" s="60"/>
      <c r="E706" s="60"/>
      <c r="F706" s="60"/>
      <c r="I706" s="60"/>
      <c r="J706" s="60"/>
      <c r="L706" s="60"/>
    </row>
    <row r="707" spans="2:12" ht="14.25" customHeight="1">
      <c r="B707" s="60"/>
      <c r="C707" s="60"/>
      <c r="D707" s="60"/>
      <c r="E707" s="60"/>
      <c r="F707" s="60"/>
      <c r="I707" s="60"/>
      <c r="J707" s="60"/>
      <c r="L707" s="60"/>
    </row>
    <row r="708" spans="2:12" ht="14.25" customHeight="1">
      <c r="B708" s="60"/>
      <c r="C708" s="60"/>
      <c r="D708" s="60"/>
      <c r="E708" s="60"/>
      <c r="F708" s="60"/>
      <c r="I708" s="60"/>
      <c r="J708" s="60"/>
      <c r="L708" s="60"/>
    </row>
    <row r="709" spans="2:12" ht="14.25" customHeight="1">
      <c r="B709" s="60"/>
      <c r="C709" s="60"/>
      <c r="D709" s="60"/>
      <c r="E709" s="60"/>
      <c r="F709" s="60"/>
      <c r="I709" s="60"/>
      <c r="J709" s="60"/>
      <c r="L709" s="60"/>
    </row>
    <row r="710" spans="2:12" ht="14.25" customHeight="1">
      <c r="B710" s="60"/>
      <c r="C710" s="60"/>
      <c r="D710" s="60"/>
      <c r="E710" s="60"/>
      <c r="F710" s="60"/>
      <c r="I710" s="60"/>
      <c r="J710" s="60"/>
      <c r="L710" s="60"/>
    </row>
    <row r="711" spans="2:12" ht="14.25" customHeight="1">
      <c r="B711" s="60"/>
      <c r="C711" s="60"/>
      <c r="D711" s="60"/>
      <c r="E711" s="60"/>
      <c r="F711" s="60"/>
      <c r="I711" s="60"/>
      <c r="J711" s="60"/>
      <c r="L711" s="60"/>
    </row>
    <row r="712" spans="2:12" ht="14.25" customHeight="1">
      <c r="B712" s="60"/>
      <c r="C712" s="60"/>
      <c r="D712" s="60"/>
      <c r="E712" s="60"/>
      <c r="F712" s="60"/>
      <c r="I712" s="60"/>
      <c r="J712" s="60"/>
      <c r="L712" s="60"/>
    </row>
    <row r="713" spans="2:12" ht="14.25" customHeight="1">
      <c r="B713" s="60"/>
      <c r="C713" s="60"/>
      <c r="D713" s="60"/>
      <c r="E713" s="60"/>
      <c r="F713" s="60"/>
      <c r="I713" s="60"/>
      <c r="J713" s="60"/>
      <c r="L713" s="60"/>
    </row>
    <row r="714" spans="2:12" ht="14.25" customHeight="1">
      <c r="B714" s="60"/>
      <c r="C714" s="60"/>
      <c r="D714" s="60"/>
      <c r="E714" s="60"/>
      <c r="F714" s="60"/>
      <c r="I714" s="60"/>
      <c r="J714" s="60"/>
      <c r="L714" s="60"/>
    </row>
    <row r="715" spans="2:12" ht="14.25" customHeight="1">
      <c r="B715" s="60"/>
      <c r="C715" s="60"/>
      <c r="D715" s="60"/>
      <c r="E715" s="60"/>
      <c r="F715" s="60"/>
      <c r="I715" s="60"/>
      <c r="J715" s="60"/>
      <c r="L715" s="60"/>
    </row>
    <row r="716" spans="2:12" ht="14.25" customHeight="1">
      <c r="B716" s="60"/>
      <c r="C716" s="60"/>
      <c r="D716" s="60"/>
      <c r="E716" s="60"/>
      <c r="F716" s="60"/>
      <c r="I716" s="60"/>
      <c r="J716" s="60"/>
      <c r="L716" s="60"/>
    </row>
    <row r="717" spans="2:12" ht="14.25" customHeight="1">
      <c r="B717" s="60"/>
      <c r="C717" s="60"/>
      <c r="D717" s="60"/>
      <c r="E717" s="60"/>
      <c r="F717" s="60"/>
      <c r="I717" s="60"/>
      <c r="J717" s="60"/>
      <c r="L717" s="60"/>
    </row>
    <row r="718" spans="2:12" ht="14.25" customHeight="1">
      <c r="B718" s="60"/>
      <c r="C718" s="60"/>
      <c r="D718" s="60"/>
      <c r="E718" s="60"/>
      <c r="F718" s="60"/>
      <c r="I718" s="60"/>
      <c r="J718" s="60"/>
      <c r="L718" s="60"/>
    </row>
    <row r="719" spans="2:12" ht="14.25" customHeight="1">
      <c r="B719" s="60"/>
      <c r="C719" s="60"/>
      <c r="D719" s="60"/>
      <c r="E719" s="60"/>
      <c r="F719" s="60"/>
      <c r="I719" s="60"/>
      <c r="J719" s="60"/>
      <c r="L719" s="60"/>
    </row>
    <row r="720" spans="2:12" ht="14.25" customHeight="1">
      <c r="B720" s="60"/>
      <c r="C720" s="60"/>
      <c r="D720" s="60"/>
      <c r="E720" s="60"/>
      <c r="F720" s="60"/>
      <c r="I720" s="60"/>
      <c r="J720" s="60"/>
      <c r="L720" s="60"/>
    </row>
    <row r="721" spans="2:12" ht="14.25" customHeight="1">
      <c r="B721" s="60"/>
      <c r="C721" s="60"/>
      <c r="D721" s="60"/>
      <c r="E721" s="60"/>
      <c r="F721" s="60"/>
      <c r="I721" s="60"/>
      <c r="J721" s="60"/>
      <c r="L721" s="60"/>
    </row>
    <row r="722" spans="2:12" ht="14.25" customHeight="1">
      <c r="B722" s="60"/>
      <c r="C722" s="60"/>
      <c r="D722" s="60"/>
      <c r="E722" s="60"/>
      <c r="F722" s="60"/>
      <c r="I722" s="60"/>
      <c r="J722" s="60"/>
      <c r="L722" s="60"/>
    </row>
    <row r="723" spans="2:12" ht="14.25" customHeight="1">
      <c r="B723" s="60"/>
      <c r="C723" s="60"/>
      <c r="D723" s="60"/>
      <c r="E723" s="60"/>
      <c r="F723" s="60"/>
      <c r="I723" s="60"/>
      <c r="J723" s="60"/>
      <c r="L723" s="60"/>
    </row>
    <row r="724" spans="2:12" ht="14.25" customHeight="1">
      <c r="B724" s="60"/>
      <c r="C724" s="60"/>
      <c r="D724" s="60"/>
      <c r="E724" s="60"/>
      <c r="F724" s="60"/>
      <c r="I724" s="60"/>
      <c r="J724" s="60"/>
      <c r="L724" s="60"/>
    </row>
    <row r="725" spans="2:12" ht="14.25" customHeight="1">
      <c r="B725" s="60"/>
      <c r="C725" s="60"/>
      <c r="D725" s="60"/>
      <c r="E725" s="60"/>
      <c r="F725" s="60"/>
      <c r="I725" s="60"/>
      <c r="J725" s="60"/>
      <c r="L725" s="60"/>
    </row>
    <row r="726" spans="2:12" ht="14.25" customHeight="1">
      <c r="B726" s="60"/>
      <c r="C726" s="60"/>
      <c r="D726" s="60"/>
      <c r="E726" s="60"/>
      <c r="F726" s="60"/>
      <c r="I726" s="60"/>
      <c r="J726" s="60"/>
      <c r="L726" s="60"/>
    </row>
    <row r="727" spans="2:12" ht="14.25" customHeight="1">
      <c r="B727" s="60"/>
      <c r="C727" s="60"/>
      <c r="D727" s="60"/>
      <c r="E727" s="60"/>
      <c r="F727" s="60"/>
      <c r="I727" s="60"/>
      <c r="J727" s="60"/>
      <c r="L727" s="60"/>
    </row>
    <row r="728" spans="2:12" ht="14.25" customHeight="1">
      <c r="B728" s="60"/>
      <c r="C728" s="60"/>
      <c r="D728" s="60"/>
      <c r="E728" s="60"/>
      <c r="F728" s="60"/>
      <c r="I728" s="60"/>
      <c r="J728" s="60"/>
      <c r="L728" s="60"/>
    </row>
    <row r="729" spans="2:12" ht="14.25" customHeight="1">
      <c r="B729" s="60"/>
      <c r="C729" s="60"/>
      <c r="D729" s="60"/>
      <c r="E729" s="60"/>
      <c r="F729" s="60"/>
      <c r="I729" s="60"/>
      <c r="J729" s="60"/>
      <c r="L729" s="60"/>
    </row>
    <row r="730" spans="2:12" ht="14.25" customHeight="1">
      <c r="B730" s="60"/>
      <c r="C730" s="60"/>
      <c r="D730" s="60"/>
      <c r="E730" s="60"/>
      <c r="F730" s="60"/>
      <c r="I730" s="60"/>
      <c r="J730" s="60"/>
      <c r="L730" s="60"/>
    </row>
    <row r="731" spans="2:12" ht="14.25" customHeight="1">
      <c r="B731" s="60"/>
      <c r="C731" s="60"/>
      <c r="D731" s="60"/>
      <c r="E731" s="60"/>
      <c r="F731" s="60"/>
      <c r="I731" s="60"/>
      <c r="J731" s="60"/>
      <c r="L731" s="60"/>
    </row>
    <row r="732" spans="2:12" ht="14.25" customHeight="1">
      <c r="B732" s="60"/>
      <c r="C732" s="60"/>
      <c r="D732" s="60"/>
      <c r="E732" s="60"/>
      <c r="F732" s="60"/>
      <c r="I732" s="60"/>
      <c r="J732" s="60"/>
      <c r="L732" s="60"/>
    </row>
    <row r="733" spans="2:12" ht="14.25" customHeight="1">
      <c r="B733" s="60"/>
      <c r="C733" s="60"/>
      <c r="D733" s="60"/>
      <c r="E733" s="60"/>
      <c r="F733" s="60"/>
      <c r="I733" s="60"/>
      <c r="J733" s="60"/>
      <c r="L733" s="60"/>
    </row>
    <row r="734" spans="2:12" ht="14.25" customHeight="1">
      <c r="B734" s="60"/>
      <c r="C734" s="60"/>
      <c r="D734" s="60"/>
      <c r="E734" s="60"/>
      <c r="F734" s="60"/>
      <c r="I734" s="60"/>
      <c r="J734" s="60"/>
      <c r="L734" s="60"/>
    </row>
    <row r="735" spans="2:12" ht="14.25" customHeight="1">
      <c r="B735" s="60"/>
      <c r="C735" s="60"/>
      <c r="D735" s="60"/>
      <c r="E735" s="60"/>
      <c r="F735" s="60"/>
      <c r="I735" s="60"/>
      <c r="J735" s="60"/>
      <c r="L735" s="60"/>
    </row>
    <row r="736" spans="2:12" ht="14.25" customHeight="1">
      <c r="B736" s="60"/>
      <c r="C736" s="60"/>
      <c r="D736" s="60"/>
      <c r="E736" s="60"/>
      <c r="F736" s="60"/>
      <c r="I736" s="60"/>
      <c r="J736" s="60"/>
      <c r="L736" s="60"/>
    </row>
    <row r="737" spans="2:12" ht="14.25" customHeight="1">
      <c r="B737" s="60"/>
      <c r="C737" s="60"/>
      <c r="D737" s="60"/>
      <c r="E737" s="60"/>
      <c r="F737" s="60"/>
      <c r="I737" s="60"/>
      <c r="J737" s="60"/>
      <c r="L737" s="60"/>
    </row>
    <row r="738" spans="2:12" ht="14.25" customHeight="1">
      <c r="B738" s="60"/>
      <c r="C738" s="60"/>
      <c r="D738" s="60"/>
      <c r="E738" s="60"/>
      <c r="F738" s="60"/>
      <c r="I738" s="60"/>
      <c r="J738" s="60"/>
      <c r="L738" s="60"/>
    </row>
    <row r="739" spans="2:12" ht="14.25" customHeight="1">
      <c r="B739" s="60"/>
      <c r="C739" s="60"/>
      <c r="D739" s="60"/>
      <c r="E739" s="60"/>
      <c r="F739" s="60"/>
      <c r="I739" s="60"/>
      <c r="J739" s="60"/>
      <c r="L739" s="60"/>
    </row>
    <row r="740" spans="2:12" ht="14.25" customHeight="1">
      <c r="B740" s="60"/>
      <c r="C740" s="60"/>
      <c r="D740" s="60"/>
      <c r="E740" s="60"/>
      <c r="F740" s="60"/>
      <c r="I740" s="60"/>
      <c r="J740" s="60"/>
      <c r="L740" s="60"/>
    </row>
    <row r="741" spans="2:12" ht="14.25" customHeight="1">
      <c r="B741" s="60"/>
      <c r="C741" s="60"/>
      <c r="D741" s="60"/>
      <c r="E741" s="60"/>
      <c r="F741" s="60"/>
      <c r="I741" s="60"/>
      <c r="J741" s="60"/>
      <c r="L741" s="60"/>
    </row>
    <row r="742" spans="2:12" ht="14.25" customHeight="1">
      <c r="B742" s="60"/>
      <c r="C742" s="60"/>
      <c r="D742" s="60"/>
      <c r="E742" s="60"/>
      <c r="F742" s="60"/>
      <c r="I742" s="60"/>
      <c r="J742" s="60"/>
      <c r="L742" s="60"/>
    </row>
    <row r="743" spans="2:12" ht="14.25" customHeight="1">
      <c r="B743" s="60"/>
      <c r="C743" s="60"/>
      <c r="D743" s="60"/>
      <c r="E743" s="60"/>
      <c r="F743" s="60"/>
      <c r="I743" s="60"/>
      <c r="J743" s="60"/>
      <c r="L743" s="60"/>
    </row>
    <row r="744" spans="2:12" ht="14.25" customHeight="1">
      <c r="B744" s="60"/>
      <c r="C744" s="60"/>
      <c r="D744" s="60"/>
      <c r="E744" s="60"/>
      <c r="F744" s="60"/>
      <c r="I744" s="60"/>
      <c r="J744" s="60"/>
      <c r="L744" s="60"/>
    </row>
    <row r="745" spans="2:12" ht="14.25" customHeight="1">
      <c r="B745" s="60"/>
      <c r="C745" s="60"/>
      <c r="D745" s="60"/>
      <c r="E745" s="60"/>
      <c r="F745" s="60"/>
      <c r="I745" s="60"/>
      <c r="J745" s="60"/>
      <c r="L745" s="60"/>
    </row>
    <row r="746" spans="2:12" ht="14.25" customHeight="1">
      <c r="B746" s="60"/>
      <c r="C746" s="60"/>
      <c r="D746" s="60"/>
      <c r="E746" s="60"/>
      <c r="F746" s="60"/>
      <c r="I746" s="60"/>
      <c r="J746" s="60"/>
      <c r="L746" s="60"/>
    </row>
    <row r="747" spans="2:12" ht="14.25" customHeight="1">
      <c r="B747" s="60"/>
      <c r="C747" s="60"/>
      <c r="D747" s="60"/>
      <c r="E747" s="60"/>
      <c r="F747" s="60"/>
      <c r="I747" s="60"/>
      <c r="J747" s="60"/>
      <c r="L747" s="60"/>
    </row>
    <row r="748" spans="2:12" ht="14.25" customHeight="1">
      <c r="B748" s="60"/>
      <c r="C748" s="60"/>
      <c r="D748" s="60"/>
      <c r="E748" s="60"/>
      <c r="F748" s="60"/>
      <c r="I748" s="60"/>
      <c r="J748" s="60"/>
      <c r="L748" s="60"/>
    </row>
    <row r="749" spans="2:12" ht="14.25" customHeight="1">
      <c r="B749" s="60"/>
      <c r="C749" s="60"/>
      <c r="D749" s="60"/>
      <c r="E749" s="60"/>
      <c r="F749" s="60"/>
      <c r="I749" s="60"/>
      <c r="J749" s="60"/>
      <c r="L749" s="60"/>
    </row>
    <row r="750" spans="2:12" ht="14.25" customHeight="1">
      <c r="B750" s="60"/>
      <c r="C750" s="60"/>
      <c r="D750" s="60"/>
      <c r="E750" s="60"/>
      <c r="F750" s="60"/>
      <c r="I750" s="60"/>
      <c r="J750" s="60"/>
      <c r="L750" s="60"/>
    </row>
    <row r="751" spans="2:12" ht="14.25" customHeight="1">
      <c r="B751" s="60"/>
      <c r="C751" s="60"/>
      <c r="D751" s="60"/>
      <c r="E751" s="60"/>
      <c r="F751" s="60"/>
      <c r="I751" s="60"/>
      <c r="J751" s="60"/>
      <c r="L751" s="60"/>
    </row>
    <row r="752" spans="2:12" ht="14.25" customHeight="1">
      <c r="B752" s="60"/>
      <c r="C752" s="60"/>
      <c r="D752" s="60"/>
      <c r="E752" s="60"/>
      <c r="F752" s="60"/>
      <c r="I752" s="60"/>
      <c r="J752" s="60"/>
      <c r="L752" s="60"/>
    </row>
    <row r="753" spans="2:12" ht="14.25" customHeight="1">
      <c r="B753" s="60"/>
      <c r="C753" s="60"/>
      <c r="D753" s="60"/>
      <c r="E753" s="60"/>
      <c r="F753" s="60"/>
      <c r="I753" s="60"/>
      <c r="J753" s="60"/>
      <c r="L753" s="60"/>
    </row>
    <row r="754" spans="2:12" ht="14.25" customHeight="1">
      <c r="B754" s="60"/>
      <c r="C754" s="60"/>
      <c r="D754" s="60"/>
      <c r="E754" s="60"/>
      <c r="F754" s="60"/>
      <c r="I754" s="60"/>
      <c r="J754" s="60"/>
      <c r="L754" s="60"/>
    </row>
    <row r="755" spans="2:12" ht="14.25" customHeight="1">
      <c r="B755" s="60"/>
      <c r="C755" s="60"/>
      <c r="D755" s="60"/>
      <c r="E755" s="60"/>
      <c r="F755" s="60"/>
      <c r="I755" s="60"/>
      <c r="J755" s="60"/>
      <c r="L755" s="60"/>
    </row>
    <row r="756" spans="2:12" ht="14.25" customHeight="1">
      <c r="B756" s="60"/>
      <c r="C756" s="60"/>
      <c r="D756" s="60"/>
      <c r="E756" s="60"/>
      <c r="F756" s="60"/>
      <c r="I756" s="60"/>
      <c r="J756" s="60"/>
      <c r="L756" s="60"/>
    </row>
    <row r="757" spans="2:12" ht="14.25" customHeight="1">
      <c r="B757" s="60"/>
      <c r="C757" s="60"/>
      <c r="D757" s="60"/>
      <c r="E757" s="60"/>
      <c r="F757" s="60"/>
      <c r="I757" s="60"/>
      <c r="J757" s="60"/>
      <c r="L757" s="60"/>
    </row>
    <row r="758" spans="2:12" ht="14.25" customHeight="1">
      <c r="B758" s="60"/>
      <c r="C758" s="60"/>
      <c r="D758" s="60"/>
      <c r="E758" s="60"/>
      <c r="F758" s="60"/>
      <c r="I758" s="60"/>
      <c r="J758" s="60"/>
      <c r="L758" s="60"/>
    </row>
    <row r="759" spans="2:12" ht="14.25" customHeight="1">
      <c r="B759" s="60"/>
      <c r="C759" s="60"/>
      <c r="D759" s="60"/>
      <c r="E759" s="60"/>
      <c r="F759" s="60"/>
      <c r="I759" s="60"/>
      <c r="J759" s="60"/>
      <c r="L759" s="60"/>
    </row>
    <row r="760" spans="2:12" ht="14.25" customHeight="1">
      <c r="B760" s="60"/>
      <c r="C760" s="60"/>
      <c r="D760" s="60"/>
      <c r="E760" s="60"/>
      <c r="F760" s="60"/>
      <c r="I760" s="60"/>
      <c r="J760" s="60"/>
      <c r="L760" s="60"/>
    </row>
    <row r="761" spans="2:12" ht="14.25" customHeight="1">
      <c r="B761" s="60"/>
      <c r="C761" s="60"/>
      <c r="D761" s="60"/>
      <c r="E761" s="60"/>
      <c r="F761" s="60"/>
      <c r="I761" s="60"/>
      <c r="J761" s="60"/>
      <c r="L761" s="60"/>
    </row>
    <row r="762" spans="2:12" ht="14.25" customHeight="1">
      <c r="B762" s="60"/>
      <c r="C762" s="60"/>
      <c r="D762" s="60"/>
      <c r="E762" s="60"/>
      <c r="F762" s="60"/>
      <c r="I762" s="60"/>
      <c r="J762" s="60"/>
      <c r="L762" s="60"/>
    </row>
    <row r="763" spans="2:12" ht="14.25" customHeight="1">
      <c r="B763" s="60"/>
      <c r="C763" s="60"/>
      <c r="D763" s="60"/>
      <c r="E763" s="60"/>
      <c r="F763" s="60"/>
      <c r="I763" s="60"/>
      <c r="J763" s="60"/>
      <c r="L763" s="60"/>
    </row>
    <row r="764" spans="2:12" ht="14.25" customHeight="1">
      <c r="B764" s="60"/>
      <c r="C764" s="60"/>
      <c r="D764" s="60"/>
      <c r="E764" s="60"/>
      <c r="F764" s="60"/>
      <c r="I764" s="60"/>
      <c r="J764" s="60"/>
      <c r="L764" s="60"/>
    </row>
    <row r="765" spans="2:12" ht="14.25" customHeight="1">
      <c r="B765" s="60"/>
      <c r="C765" s="60"/>
      <c r="D765" s="60"/>
      <c r="E765" s="60"/>
      <c r="F765" s="60"/>
      <c r="I765" s="60"/>
      <c r="J765" s="60"/>
      <c r="L765" s="60"/>
    </row>
    <row r="766" spans="2:12" ht="14.25" customHeight="1">
      <c r="B766" s="60"/>
      <c r="C766" s="60"/>
      <c r="D766" s="60"/>
      <c r="E766" s="60"/>
      <c r="F766" s="60"/>
      <c r="I766" s="60"/>
      <c r="J766" s="60"/>
      <c r="L766" s="60"/>
    </row>
    <row r="767" spans="2:12" ht="14.25" customHeight="1">
      <c r="B767" s="60"/>
      <c r="C767" s="60"/>
      <c r="D767" s="60"/>
      <c r="E767" s="60"/>
      <c r="F767" s="60"/>
      <c r="I767" s="60"/>
      <c r="J767" s="60"/>
      <c r="L767" s="60"/>
    </row>
    <row r="768" spans="2:12" ht="14.25" customHeight="1">
      <c r="B768" s="60"/>
      <c r="C768" s="60"/>
      <c r="D768" s="60"/>
      <c r="E768" s="60"/>
      <c r="F768" s="60"/>
      <c r="I768" s="60"/>
      <c r="J768" s="60"/>
      <c r="L768" s="60"/>
    </row>
    <row r="769" spans="2:12" ht="14.25" customHeight="1">
      <c r="B769" s="60"/>
      <c r="C769" s="60"/>
      <c r="D769" s="60"/>
      <c r="E769" s="60"/>
      <c r="F769" s="60"/>
      <c r="I769" s="60"/>
      <c r="J769" s="60"/>
      <c r="L769" s="60"/>
    </row>
    <row r="770" spans="2:12" ht="14.25" customHeight="1">
      <c r="B770" s="60"/>
      <c r="C770" s="60"/>
      <c r="D770" s="60"/>
      <c r="E770" s="60"/>
      <c r="F770" s="60"/>
      <c r="I770" s="60"/>
      <c r="J770" s="60"/>
      <c r="L770" s="60"/>
    </row>
    <row r="771" spans="2:12" ht="14.25" customHeight="1">
      <c r="B771" s="60"/>
      <c r="C771" s="60"/>
      <c r="D771" s="60"/>
      <c r="E771" s="60"/>
      <c r="F771" s="60"/>
      <c r="I771" s="60"/>
      <c r="J771" s="60"/>
      <c r="L771" s="60"/>
    </row>
    <row r="772" spans="2:12" ht="14.25" customHeight="1">
      <c r="B772" s="60"/>
      <c r="C772" s="60"/>
      <c r="D772" s="60"/>
      <c r="E772" s="60"/>
      <c r="F772" s="60"/>
      <c r="I772" s="60"/>
      <c r="J772" s="60"/>
      <c r="L772" s="60"/>
    </row>
    <row r="773" spans="2:12" ht="14.25" customHeight="1">
      <c r="B773" s="60"/>
      <c r="C773" s="60"/>
      <c r="D773" s="60"/>
      <c r="E773" s="60"/>
      <c r="F773" s="60"/>
      <c r="I773" s="60"/>
      <c r="J773" s="60"/>
      <c r="L773" s="60"/>
    </row>
    <row r="774" spans="2:12" ht="14.25" customHeight="1">
      <c r="B774" s="60"/>
      <c r="C774" s="60"/>
      <c r="D774" s="60"/>
      <c r="E774" s="60"/>
      <c r="F774" s="60"/>
      <c r="I774" s="60"/>
      <c r="J774" s="60"/>
      <c r="L774" s="60"/>
    </row>
    <row r="775" spans="2:12" ht="14.25" customHeight="1">
      <c r="B775" s="60"/>
      <c r="C775" s="60"/>
      <c r="D775" s="60"/>
      <c r="E775" s="60"/>
      <c r="F775" s="60"/>
      <c r="I775" s="60"/>
      <c r="J775" s="60"/>
      <c r="L775" s="60"/>
    </row>
    <row r="776" spans="2:12" ht="14.25" customHeight="1">
      <c r="B776" s="60"/>
      <c r="C776" s="60"/>
      <c r="D776" s="60"/>
      <c r="E776" s="60"/>
      <c r="F776" s="60"/>
      <c r="I776" s="60"/>
      <c r="J776" s="60"/>
      <c r="L776" s="60"/>
    </row>
    <row r="777" spans="2:12" ht="14.25" customHeight="1">
      <c r="B777" s="60"/>
      <c r="C777" s="60"/>
      <c r="D777" s="60"/>
      <c r="E777" s="60"/>
      <c r="F777" s="60"/>
      <c r="I777" s="60"/>
      <c r="J777" s="60"/>
      <c r="L777" s="60"/>
    </row>
    <row r="778" spans="2:12" ht="14.25" customHeight="1">
      <c r="B778" s="60"/>
      <c r="C778" s="60"/>
      <c r="D778" s="60"/>
      <c r="E778" s="60"/>
      <c r="F778" s="60"/>
      <c r="I778" s="60"/>
      <c r="J778" s="60"/>
      <c r="L778" s="60"/>
    </row>
    <row r="779" spans="2:12" ht="14.25" customHeight="1">
      <c r="B779" s="60"/>
      <c r="C779" s="60"/>
      <c r="D779" s="60"/>
      <c r="E779" s="60"/>
      <c r="F779" s="60"/>
      <c r="I779" s="60"/>
      <c r="J779" s="60"/>
      <c r="L779" s="60"/>
    </row>
    <row r="780" spans="2:12" ht="14.25" customHeight="1">
      <c r="B780" s="60"/>
      <c r="C780" s="60"/>
      <c r="D780" s="60"/>
      <c r="E780" s="60"/>
      <c r="F780" s="60"/>
      <c r="I780" s="60"/>
      <c r="J780" s="60"/>
      <c r="L780" s="60"/>
    </row>
    <row r="781" spans="2:12" ht="14.25" customHeight="1">
      <c r="B781" s="60"/>
      <c r="C781" s="60"/>
      <c r="D781" s="60"/>
      <c r="E781" s="60"/>
      <c r="F781" s="60"/>
      <c r="I781" s="60"/>
      <c r="J781" s="60"/>
      <c r="L781" s="60"/>
    </row>
    <row r="782" spans="2:12" ht="14.25" customHeight="1">
      <c r="B782" s="60"/>
      <c r="C782" s="60"/>
      <c r="D782" s="60"/>
      <c r="E782" s="60"/>
      <c r="F782" s="60"/>
      <c r="I782" s="60"/>
      <c r="J782" s="60"/>
      <c r="L782" s="60"/>
    </row>
    <row r="783" spans="2:12" ht="14.25" customHeight="1">
      <c r="B783" s="60"/>
      <c r="C783" s="60"/>
      <c r="D783" s="60"/>
      <c r="E783" s="60"/>
      <c r="F783" s="60"/>
      <c r="I783" s="60"/>
      <c r="J783" s="60"/>
      <c r="L783" s="60"/>
    </row>
    <row r="784" spans="2:12" ht="14.25" customHeight="1">
      <c r="B784" s="60"/>
      <c r="C784" s="60"/>
      <c r="D784" s="60"/>
      <c r="E784" s="60"/>
      <c r="F784" s="60"/>
      <c r="I784" s="60"/>
      <c r="J784" s="60"/>
      <c r="L784" s="60"/>
    </row>
    <row r="785" spans="2:12" ht="14.25" customHeight="1">
      <c r="B785" s="60"/>
      <c r="C785" s="60"/>
      <c r="D785" s="60"/>
      <c r="E785" s="60"/>
      <c r="F785" s="60"/>
      <c r="I785" s="60"/>
      <c r="J785" s="60"/>
      <c r="L785" s="60"/>
    </row>
    <row r="786" spans="2:12" ht="14.25" customHeight="1">
      <c r="B786" s="60"/>
      <c r="C786" s="60"/>
      <c r="D786" s="60"/>
      <c r="E786" s="60"/>
      <c r="F786" s="60"/>
      <c r="I786" s="60"/>
      <c r="J786" s="60"/>
      <c r="L786" s="60"/>
    </row>
    <row r="787" spans="2:12" ht="14.25" customHeight="1">
      <c r="B787" s="60"/>
      <c r="C787" s="60"/>
      <c r="D787" s="60"/>
      <c r="E787" s="60"/>
      <c r="F787" s="60"/>
      <c r="I787" s="60"/>
      <c r="J787" s="60"/>
      <c r="L787" s="60"/>
    </row>
    <row r="788" spans="2:12" ht="14.25" customHeight="1">
      <c r="B788" s="60"/>
      <c r="C788" s="60"/>
      <c r="D788" s="60"/>
      <c r="E788" s="60"/>
      <c r="F788" s="60"/>
      <c r="I788" s="60"/>
      <c r="J788" s="60"/>
      <c r="L788" s="60"/>
    </row>
    <row r="789" spans="2:12" ht="14.25" customHeight="1">
      <c r="B789" s="60"/>
      <c r="C789" s="60"/>
      <c r="D789" s="60"/>
      <c r="E789" s="60"/>
      <c r="F789" s="60"/>
      <c r="I789" s="60"/>
      <c r="J789" s="60"/>
      <c r="L789" s="60"/>
    </row>
    <row r="790" spans="2:12" ht="14.25" customHeight="1">
      <c r="B790" s="60"/>
      <c r="C790" s="60"/>
      <c r="D790" s="60"/>
      <c r="E790" s="60"/>
      <c r="F790" s="60"/>
      <c r="I790" s="60"/>
      <c r="J790" s="60"/>
      <c r="L790" s="60"/>
    </row>
    <row r="791" spans="2:12" ht="14.25" customHeight="1">
      <c r="B791" s="60"/>
      <c r="C791" s="60"/>
      <c r="D791" s="60"/>
      <c r="E791" s="60"/>
      <c r="F791" s="60"/>
      <c r="I791" s="60"/>
      <c r="J791" s="60"/>
      <c r="L791" s="60"/>
    </row>
    <row r="792" spans="2:12" ht="14.25" customHeight="1">
      <c r="B792" s="60"/>
      <c r="C792" s="60"/>
      <c r="D792" s="60"/>
      <c r="E792" s="60"/>
      <c r="F792" s="60"/>
      <c r="I792" s="60"/>
      <c r="J792" s="60"/>
      <c r="L792" s="60"/>
    </row>
    <row r="793" spans="2:12" ht="14.25" customHeight="1">
      <c r="B793" s="60"/>
      <c r="C793" s="60"/>
      <c r="D793" s="60"/>
      <c r="E793" s="60"/>
      <c r="F793" s="60"/>
      <c r="I793" s="60"/>
      <c r="J793" s="60"/>
      <c r="L793" s="60"/>
    </row>
    <row r="794" spans="2:12" ht="14.25" customHeight="1">
      <c r="B794" s="60"/>
      <c r="C794" s="60"/>
      <c r="D794" s="60"/>
      <c r="E794" s="60"/>
      <c r="F794" s="60"/>
      <c r="I794" s="60"/>
      <c r="J794" s="60"/>
      <c r="L794" s="60"/>
    </row>
    <row r="795" spans="2:12" ht="14.25" customHeight="1">
      <c r="B795" s="60"/>
      <c r="C795" s="60"/>
      <c r="D795" s="60"/>
      <c r="E795" s="60"/>
      <c r="F795" s="60"/>
      <c r="I795" s="60"/>
      <c r="J795" s="60"/>
      <c r="L795" s="60"/>
    </row>
    <row r="796" spans="2:12" ht="14.25" customHeight="1">
      <c r="B796" s="60"/>
      <c r="C796" s="60"/>
      <c r="D796" s="60"/>
      <c r="E796" s="60"/>
      <c r="F796" s="60"/>
      <c r="I796" s="60"/>
      <c r="J796" s="60"/>
      <c r="L796" s="60"/>
    </row>
    <row r="797" spans="2:12" ht="14.25" customHeight="1">
      <c r="B797" s="60"/>
      <c r="C797" s="60"/>
      <c r="D797" s="60"/>
      <c r="E797" s="60"/>
      <c r="F797" s="60"/>
      <c r="I797" s="60"/>
      <c r="J797" s="60"/>
      <c r="L797" s="60"/>
    </row>
    <row r="798" spans="2:12" ht="14.25" customHeight="1">
      <c r="B798" s="60"/>
      <c r="C798" s="60"/>
      <c r="D798" s="60"/>
      <c r="E798" s="60"/>
      <c r="F798" s="60"/>
      <c r="I798" s="60"/>
      <c r="J798" s="60"/>
      <c r="L798" s="60"/>
    </row>
    <row r="799" spans="2:12" ht="14.25" customHeight="1">
      <c r="B799" s="60"/>
      <c r="C799" s="60"/>
      <c r="D799" s="60"/>
      <c r="E799" s="60"/>
      <c r="F799" s="60"/>
      <c r="I799" s="60"/>
      <c r="J799" s="60"/>
      <c r="L799" s="60"/>
    </row>
    <row r="800" spans="2:12" ht="14.25" customHeight="1">
      <c r="B800" s="60"/>
      <c r="C800" s="60"/>
      <c r="D800" s="60"/>
      <c r="E800" s="60"/>
      <c r="F800" s="60"/>
      <c r="I800" s="60"/>
      <c r="J800" s="60"/>
      <c r="L800" s="60"/>
    </row>
    <row r="801" spans="2:12" ht="14.25" customHeight="1">
      <c r="B801" s="60"/>
      <c r="C801" s="60"/>
      <c r="D801" s="60"/>
      <c r="E801" s="60"/>
      <c r="F801" s="60"/>
      <c r="I801" s="60"/>
      <c r="J801" s="60"/>
      <c r="L801" s="60"/>
    </row>
    <row r="802" spans="2:12" ht="14.25" customHeight="1">
      <c r="B802" s="60"/>
      <c r="C802" s="60"/>
      <c r="D802" s="60"/>
      <c r="E802" s="60"/>
      <c r="F802" s="60"/>
      <c r="I802" s="60"/>
      <c r="J802" s="60"/>
      <c r="L802" s="60"/>
    </row>
    <row r="803" spans="2:12" ht="14.25" customHeight="1">
      <c r="B803" s="60"/>
      <c r="C803" s="60"/>
      <c r="D803" s="60"/>
      <c r="E803" s="60"/>
      <c r="F803" s="60"/>
      <c r="I803" s="60"/>
      <c r="J803" s="60"/>
      <c r="L803" s="60"/>
    </row>
    <row r="804" spans="2:12" ht="14.25" customHeight="1">
      <c r="B804" s="60"/>
      <c r="C804" s="60"/>
      <c r="D804" s="60"/>
      <c r="E804" s="60"/>
      <c r="F804" s="60"/>
      <c r="I804" s="60"/>
      <c r="J804" s="60"/>
      <c r="L804" s="60"/>
    </row>
    <row r="805" spans="2:12" ht="14.25" customHeight="1">
      <c r="B805" s="60"/>
      <c r="C805" s="60"/>
      <c r="D805" s="60"/>
      <c r="E805" s="60"/>
      <c r="F805" s="60"/>
      <c r="I805" s="60"/>
      <c r="J805" s="60"/>
      <c r="L805" s="60"/>
    </row>
    <row r="806" spans="2:12" ht="14.25" customHeight="1">
      <c r="B806" s="60"/>
      <c r="C806" s="60"/>
      <c r="D806" s="60"/>
      <c r="E806" s="60"/>
      <c r="F806" s="60"/>
      <c r="I806" s="60"/>
      <c r="J806" s="60"/>
      <c r="L806" s="60"/>
    </row>
    <row r="807" spans="2:12" ht="14.25" customHeight="1">
      <c r="B807" s="60"/>
      <c r="C807" s="60"/>
      <c r="D807" s="60"/>
      <c r="E807" s="60"/>
      <c r="F807" s="60"/>
      <c r="I807" s="60"/>
      <c r="J807" s="60"/>
      <c r="L807" s="60"/>
    </row>
    <row r="808" spans="2:12" ht="14.25" customHeight="1">
      <c r="B808" s="60"/>
      <c r="C808" s="60"/>
      <c r="D808" s="60"/>
      <c r="E808" s="60"/>
      <c r="F808" s="60"/>
      <c r="I808" s="60"/>
      <c r="J808" s="60"/>
      <c r="L808" s="60"/>
    </row>
    <row r="809" spans="2:12" ht="14.25" customHeight="1">
      <c r="B809" s="60"/>
      <c r="C809" s="60"/>
      <c r="D809" s="60"/>
      <c r="E809" s="60"/>
      <c r="F809" s="60"/>
      <c r="I809" s="60"/>
      <c r="J809" s="60"/>
      <c r="L809" s="60"/>
    </row>
    <row r="810" spans="2:12" ht="14.25" customHeight="1">
      <c r="B810" s="60"/>
      <c r="C810" s="60"/>
      <c r="D810" s="60"/>
      <c r="E810" s="60"/>
      <c r="F810" s="60"/>
      <c r="I810" s="60"/>
      <c r="J810" s="60"/>
      <c r="L810" s="60"/>
    </row>
    <row r="811" spans="2:12" ht="14.25" customHeight="1">
      <c r="B811" s="60"/>
      <c r="C811" s="60"/>
      <c r="D811" s="60"/>
      <c r="E811" s="60"/>
      <c r="F811" s="60"/>
      <c r="I811" s="60"/>
      <c r="J811" s="60"/>
      <c r="L811" s="60"/>
    </row>
    <row r="812" spans="2:12" ht="14.25" customHeight="1">
      <c r="B812" s="60"/>
      <c r="C812" s="60"/>
      <c r="D812" s="60"/>
      <c r="E812" s="60"/>
      <c r="F812" s="60"/>
      <c r="I812" s="60"/>
      <c r="J812" s="60"/>
      <c r="L812" s="60"/>
    </row>
    <row r="813" spans="2:12" ht="14.25" customHeight="1">
      <c r="B813" s="60"/>
      <c r="C813" s="60"/>
      <c r="D813" s="60"/>
      <c r="E813" s="60"/>
      <c r="F813" s="60"/>
      <c r="I813" s="60"/>
      <c r="J813" s="60"/>
      <c r="L813" s="60"/>
    </row>
    <row r="814" spans="2:12" ht="14.25" customHeight="1">
      <c r="B814" s="60"/>
      <c r="C814" s="60"/>
      <c r="D814" s="60"/>
      <c r="E814" s="60"/>
      <c r="F814" s="60"/>
      <c r="I814" s="60"/>
      <c r="J814" s="60"/>
      <c r="L814" s="60"/>
    </row>
    <row r="815" spans="2:12" ht="14.25" customHeight="1">
      <c r="B815" s="60"/>
      <c r="C815" s="60"/>
      <c r="D815" s="60"/>
      <c r="E815" s="60"/>
      <c r="F815" s="60"/>
      <c r="I815" s="60"/>
      <c r="J815" s="60"/>
      <c r="L815" s="60"/>
    </row>
    <row r="816" spans="2:12" ht="14.25" customHeight="1">
      <c r="B816" s="60"/>
      <c r="C816" s="60"/>
      <c r="D816" s="60"/>
      <c r="E816" s="60"/>
      <c r="F816" s="60"/>
      <c r="I816" s="60"/>
      <c r="J816" s="60"/>
      <c r="L816" s="60"/>
    </row>
    <row r="817" spans="2:12" ht="14.25" customHeight="1">
      <c r="B817" s="60"/>
      <c r="C817" s="60"/>
      <c r="D817" s="60"/>
      <c r="E817" s="60"/>
      <c r="F817" s="60"/>
      <c r="I817" s="60"/>
      <c r="J817" s="60"/>
      <c r="L817" s="60"/>
    </row>
    <row r="818" spans="2:12" ht="14.25" customHeight="1">
      <c r="B818" s="60"/>
      <c r="C818" s="60"/>
      <c r="D818" s="60"/>
      <c r="E818" s="60"/>
      <c r="F818" s="60"/>
      <c r="I818" s="60"/>
      <c r="J818" s="60"/>
      <c r="L818" s="60"/>
    </row>
    <row r="819" spans="2:12" ht="14.25" customHeight="1">
      <c r="B819" s="60"/>
      <c r="C819" s="60"/>
      <c r="D819" s="60"/>
      <c r="E819" s="60"/>
      <c r="F819" s="60"/>
      <c r="I819" s="60"/>
      <c r="J819" s="60"/>
      <c r="L819" s="60"/>
    </row>
    <row r="820" spans="2:12" ht="14.25" customHeight="1">
      <c r="B820" s="60"/>
      <c r="C820" s="60"/>
      <c r="D820" s="60"/>
      <c r="E820" s="60"/>
      <c r="F820" s="60"/>
      <c r="I820" s="60"/>
      <c r="J820" s="60"/>
      <c r="L820" s="60"/>
    </row>
    <row r="821" spans="2:12" ht="14.25" customHeight="1">
      <c r="B821" s="60"/>
      <c r="C821" s="60"/>
      <c r="D821" s="60"/>
      <c r="E821" s="60"/>
      <c r="F821" s="60"/>
      <c r="I821" s="60"/>
      <c r="J821" s="60"/>
      <c r="L821" s="60"/>
    </row>
    <row r="822" spans="2:12" ht="14.25" customHeight="1">
      <c r="B822" s="60"/>
      <c r="C822" s="60"/>
      <c r="D822" s="60"/>
      <c r="E822" s="60"/>
      <c r="F822" s="60"/>
      <c r="I822" s="60"/>
      <c r="J822" s="60"/>
      <c r="L822" s="60"/>
    </row>
    <row r="823" spans="2:12" ht="14.25" customHeight="1">
      <c r="B823" s="60"/>
      <c r="C823" s="60"/>
      <c r="D823" s="60"/>
      <c r="E823" s="60"/>
      <c r="F823" s="60"/>
      <c r="I823" s="60"/>
      <c r="J823" s="60"/>
      <c r="L823" s="60"/>
    </row>
    <row r="824" spans="2:12" ht="14.25" customHeight="1">
      <c r="B824" s="60"/>
      <c r="C824" s="60"/>
      <c r="D824" s="60"/>
      <c r="E824" s="60"/>
      <c r="F824" s="60"/>
      <c r="I824" s="60"/>
      <c r="J824" s="60"/>
      <c r="L824" s="60"/>
    </row>
    <row r="825" spans="2:12" ht="14.25" customHeight="1">
      <c r="B825" s="60"/>
      <c r="C825" s="60"/>
      <c r="D825" s="60"/>
      <c r="E825" s="60"/>
      <c r="F825" s="60"/>
      <c r="I825" s="60"/>
      <c r="J825" s="60"/>
      <c r="L825" s="60"/>
    </row>
    <row r="826" spans="2:12" ht="14.25" customHeight="1">
      <c r="B826" s="60"/>
      <c r="C826" s="60"/>
      <c r="D826" s="60"/>
      <c r="E826" s="60"/>
      <c r="F826" s="60"/>
      <c r="I826" s="60"/>
      <c r="J826" s="60"/>
      <c r="L826" s="60"/>
    </row>
    <row r="827" spans="2:12" ht="14.25" customHeight="1">
      <c r="B827" s="60"/>
      <c r="C827" s="60"/>
      <c r="D827" s="60"/>
      <c r="E827" s="60"/>
      <c r="F827" s="60"/>
      <c r="I827" s="60"/>
      <c r="J827" s="60"/>
      <c r="L827" s="60"/>
    </row>
    <row r="828" spans="2:12" ht="14.25" customHeight="1">
      <c r="B828" s="60"/>
      <c r="C828" s="60"/>
      <c r="D828" s="60"/>
      <c r="E828" s="60"/>
      <c r="F828" s="60"/>
      <c r="I828" s="60"/>
      <c r="J828" s="60"/>
      <c r="L828" s="60"/>
    </row>
    <row r="829" spans="2:12" ht="14.25" customHeight="1">
      <c r="B829" s="60"/>
      <c r="C829" s="60"/>
      <c r="D829" s="60"/>
      <c r="E829" s="60"/>
      <c r="F829" s="60"/>
      <c r="I829" s="60"/>
      <c r="J829" s="60"/>
      <c r="L829" s="60"/>
    </row>
    <row r="830" spans="2:12" ht="14.25" customHeight="1">
      <c r="B830" s="60"/>
      <c r="C830" s="60"/>
      <c r="D830" s="60"/>
      <c r="E830" s="60"/>
      <c r="F830" s="60"/>
      <c r="I830" s="60"/>
      <c r="J830" s="60"/>
      <c r="L830" s="60"/>
    </row>
    <row r="831" spans="2:12" ht="14.25" customHeight="1">
      <c r="B831" s="60"/>
      <c r="C831" s="60"/>
      <c r="D831" s="60"/>
      <c r="E831" s="60"/>
      <c r="F831" s="60"/>
      <c r="I831" s="60"/>
      <c r="J831" s="60"/>
      <c r="L831" s="60"/>
    </row>
    <row r="832" spans="2:12" ht="14.25" customHeight="1">
      <c r="B832" s="60"/>
      <c r="C832" s="60"/>
      <c r="D832" s="60"/>
      <c r="E832" s="60"/>
      <c r="F832" s="60"/>
      <c r="I832" s="60"/>
      <c r="J832" s="60"/>
      <c r="L832" s="60"/>
    </row>
    <row r="833" spans="2:12" ht="14.25" customHeight="1">
      <c r="B833" s="60"/>
      <c r="C833" s="60"/>
      <c r="D833" s="60"/>
      <c r="E833" s="60"/>
      <c r="F833" s="60"/>
      <c r="I833" s="60"/>
      <c r="J833" s="60"/>
      <c r="L833" s="60"/>
    </row>
    <row r="834" spans="2:12" ht="14.25" customHeight="1">
      <c r="B834" s="60"/>
      <c r="C834" s="60"/>
      <c r="D834" s="60"/>
      <c r="E834" s="60"/>
      <c r="F834" s="60"/>
      <c r="I834" s="60"/>
      <c r="J834" s="60"/>
      <c r="L834" s="60"/>
    </row>
    <row r="835" spans="2:12" ht="14.25" customHeight="1">
      <c r="B835" s="60"/>
      <c r="C835" s="60"/>
      <c r="D835" s="60"/>
      <c r="E835" s="60"/>
      <c r="F835" s="60"/>
      <c r="I835" s="60"/>
      <c r="J835" s="60"/>
      <c r="L835" s="60"/>
    </row>
    <row r="836" spans="2:12" ht="14.25" customHeight="1">
      <c r="B836" s="60"/>
      <c r="C836" s="60"/>
      <c r="D836" s="60"/>
      <c r="E836" s="60"/>
      <c r="F836" s="60"/>
      <c r="I836" s="60"/>
      <c r="J836" s="60"/>
      <c r="L836" s="60"/>
    </row>
    <row r="837" spans="2:12" ht="14.25" customHeight="1">
      <c r="B837" s="60"/>
      <c r="C837" s="60"/>
      <c r="D837" s="60"/>
      <c r="E837" s="60"/>
      <c r="F837" s="60"/>
      <c r="I837" s="60"/>
      <c r="J837" s="60"/>
      <c r="L837" s="60"/>
    </row>
    <row r="838" spans="2:12" ht="14.25" customHeight="1">
      <c r="B838" s="60"/>
      <c r="C838" s="60"/>
      <c r="D838" s="60"/>
      <c r="E838" s="60"/>
      <c r="F838" s="60"/>
      <c r="I838" s="60"/>
      <c r="J838" s="60"/>
      <c r="L838" s="60"/>
    </row>
    <row r="839" spans="2:12" ht="14.25" customHeight="1">
      <c r="B839" s="60"/>
      <c r="C839" s="60"/>
      <c r="D839" s="60"/>
      <c r="E839" s="60"/>
      <c r="F839" s="60"/>
      <c r="I839" s="60"/>
      <c r="J839" s="60"/>
      <c r="L839" s="60"/>
    </row>
    <row r="840" spans="2:12" ht="14.25" customHeight="1">
      <c r="B840" s="60"/>
      <c r="C840" s="60"/>
      <c r="D840" s="60"/>
      <c r="E840" s="60"/>
      <c r="F840" s="60"/>
      <c r="I840" s="60"/>
      <c r="J840" s="60"/>
      <c r="L840" s="60"/>
    </row>
    <row r="841" spans="2:12" ht="14.25" customHeight="1">
      <c r="B841" s="60"/>
      <c r="C841" s="60"/>
      <c r="D841" s="60"/>
      <c r="E841" s="60"/>
      <c r="F841" s="60"/>
      <c r="I841" s="60"/>
      <c r="J841" s="60"/>
      <c r="L841" s="60"/>
    </row>
    <row r="842" spans="2:12" ht="14.25" customHeight="1">
      <c r="B842" s="60"/>
      <c r="C842" s="60"/>
      <c r="D842" s="60"/>
      <c r="E842" s="60"/>
      <c r="F842" s="60"/>
      <c r="I842" s="60"/>
      <c r="J842" s="60"/>
      <c r="L842" s="60"/>
    </row>
    <row r="843" spans="2:12" ht="14.25" customHeight="1">
      <c r="B843" s="60"/>
      <c r="C843" s="60"/>
      <c r="D843" s="60"/>
      <c r="E843" s="60"/>
      <c r="F843" s="60"/>
      <c r="I843" s="60"/>
      <c r="J843" s="60"/>
      <c r="L843" s="60"/>
    </row>
    <row r="844" spans="2:12" ht="14.25" customHeight="1">
      <c r="B844" s="60"/>
      <c r="C844" s="60"/>
      <c r="D844" s="60"/>
      <c r="E844" s="60"/>
      <c r="F844" s="60"/>
      <c r="I844" s="60"/>
      <c r="J844" s="60"/>
      <c r="L844" s="60"/>
    </row>
    <row r="845" spans="2:12" ht="14.25" customHeight="1">
      <c r="B845" s="60"/>
      <c r="C845" s="60"/>
      <c r="D845" s="60"/>
      <c r="E845" s="60"/>
      <c r="F845" s="60"/>
      <c r="I845" s="60"/>
      <c r="J845" s="60"/>
      <c r="L845" s="60"/>
    </row>
    <row r="846" spans="2:12" ht="14.25" customHeight="1">
      <c r="B846" s="60"/>
      <c r="C846" s="60"/>
      <c r="D846" s="60"/>
      <c r="E846" s="60"/>
      <c r="F846" s="60"/>
      <c r="I846" s="60"/>
      <c r="J846" s="60"/>
      <c r="L846" s="60"/>
    </row>
    <row r="847" spans="2:12" ht="14.25" customHeight="1">
      <c r="B847" s="60"/>
      <c r="C847" s="60"/>
      <c r="D847" s="60"/>
      <c r="E847" s="60"/>
      <c r="F847" s="60"/>
      <c r="I847" s="60"/>
      <c r="J847" s="60"/>
      <c r="L847" s="60"/>
    </row>
    <row r="848" spans="2:12" ht="14.25" customHeight="1">
      <c r="B848" s="60"/>
      <c r="C848" s="60"/>
      <c r="D848" s="60"/>
      <c r="E848" s="60"/>
      <c r="F848" s="60"/>
      <c r="I848" s="60"/>
      <c r="J848" s="60"/>
      <c r="L848" s="60"/>
    </row>
    <row r="849" spans="2:12" ht="14.25" customHeight="1">
      <c r="B849" s="60"/>
      <c r="C849" s="60"/>
      <c r="D849" s="60"/>
      <c r="E849" s="60"/>
      <c r="F849" s="60"/>
      <c r="I849" s="60"/>
      <c r="J849" s="60"/>
      <c r="L849" s="60"/>
    </row>
    <row r="850" spans="2:12" ht="14.25" customHeight="1">
      <c r="B850" s="60"/>
      <c r="C850" s="60"/>
      <c r="D850" s="60"/>
      <c r="E850" s="60"/>
      <c r="F850" s="60"/>
      <c r="I850" s="60"/>
      <c r="J850" s="60"/>
      <c r="L850" s="60"/>
    </row>
    <row r="851" spans="2:12" ht="14.25" customHeight="1">
      <c r="B851" s="60"/>
      <c r="C851" s="60"/>
      <c r="D851" s="60"/>
      <c r="E851" s="60"/>
      <c r="F851" s="60"/>
      <c r="I851" s="60"/>
      <c r="J851" s="60"/>
      <c r="L851" s="60"/>
    </row>
    <row r="852" spans="2:12" ht="14.25" customHeight="1">
      <c r="B852" s="60"/>
      <c r="C852" s="60"/>
      <c r="D852" s="60"/>
      <c r="E852" s="60"/>
      <c r="F852" s="60"/>
      <c r="I852" s="60"/>
      <c r="J852" s="60"/>
      <c r="L852" s="60"/>
    </row>
    <row r="853" spans="2:12" ht="14.25" customHeight="1">
      <c r="B853" s="60"/>
      <c r="C853" s="60"/>
      <c r="D853" s="60"/>
      <c r="E853" s="60"/>
      <c r="F853" s="60"/>
      <c r="I853" s="60"/>
      <c r="J853" s="60"/>
      <c r="L853" s="60"/>
    </row>
    <row r="854" spans="2:12" ht="14.25" customHeight="1">
      <c r="B854" s="60"/>
      <c r="C854" s="60"/>
      <c r="D854" s="60"/>
      <c r="E854" s="60"/>
      <c r="F854" s="60"/>
      <c r="I854" s="60"/>
      <c r="J854" s="60"/>
      <c r="L854" s="60"/>
    </row>
    <row r="855" spans="2:12" ht="14.25" customHeight="1">
      <c r="B855" s="60"/>
      <c r="C855" s="60"/>
      <c r="D855" s="60"/>
      <c r="E855" s="60"/>
      <c r="F855" s="60"/>
      <c r="I855" s="60"/>
      <c r="J855" s="60"/>
      <c r="L855" s="60"/>
    </row>
    <row r="856" spans="2:12" ht="14.25" customHeight="1">
      <c r="B856" s="60"/>
      <c r="C856" s="60"/>
      <c r="D856" s="60"/>
      <c r="E856" s="60"/>
      <c r="F856" s="60"/>
      <c r="I856" s="60"/>
      <c r="J856" s="60"/>
      <c r="L856" s="60"/>
    </row>
    <row r="857" spans="2:12" ht="14.25" customHeight="1">
      <c r="B857" s="60"/>
      <c r="C857" s="60"/>
      <c r="D857" s="60"/>
      <c r="E857" s="60"/>
      <c r="F857" s="60"/>
      <c r="I857" s="60"/>
      <c r="J857" s="60"/>
      <c r="L857" s="60"/>
    </row>
    <row r="858" spans="2:12" ht="14.25" customHeight="1">
      <c r="B858" s="60"/>
      <c r="C858" s="60"/>
      <c r="D858" s="60"/>
      <c r="E858" s="60"/>
      <c r="F858" s="60"/>
      <c r="I858" s="60"/>
      <c r="J858" s="60"/>
      <c r="L858" s="60"/>
    </row>
    <row r="859" spans="2:12" ht="14.25" customHeight="1">
      <c r="B859" s="60"/>
      <c r="C859" s="60"/>
      <c r="D859" s="60"/>
      <c r="E859" s="60"/>
      <c r="F859" s="60"/>
      <c r="I859" s="60"/>
      <c r="J859" s="60"/>
      <c r="L859" s="60"/>
    </row>
    <row r="860" spans="2:12" ht="14.25" customHeight="1">
      <c r="B860" s="60"/>
      <c r="C860" s="60"/>
      <c r="D860" s="60"/>
      <c r="E860" s="60"/>
      <c r="F860" s="60"/>
      <c r="I860" s="60"/>
      <c r="J860" s="60"/>
      <c r="L860" s="60"/>
    </row>
    <row r="861" spans="2:12" ht="14.25" customHeight="1">
      <c r="B861" s="60"/>
      <c r="C861" s="60"/>
      <c r="D861" s="60"/>
      <c r="E861" s="60"/>
      <c r="F861" s="60"/>
      <c r="I861" s="60"/>
      <c r="J861" s="60"/>
      <c r="L861" s="60"/>
    </row>
    <row r="862" spans="2:12" ht="14.25" customHeight="1">
      <c r="B862" s="60"/>
      <c r="C862" s="60"/>
      <c r="D862" s="60"/>
      <c r="E862" s="60"/>
      <c r="F862" s="60"/>
      <c r="I862" s="60"/>
      <c r="J862" s="60"/>
      <c r="L862" s="60"/>
    </row>
    <row r="863" spans="2:12" ht="14.25" customHeight="1">
      <c r="B863" s="60"/>
      <c r="C863" s="60"/>
      <c r="D863" s="60"/>
      <c r="E863" s="60"/>
      <c r="F863" s="60"/>
      <c r="I863" s="60"/>
      <c r="J863" s="60"/>
      <c r="L863" s="60"/>
    </row>
    <row r="864" spans="2:12" ht="14.25" customHeight="1">
      <c r="B864" s="60"/>
      <c r="C864" s="60"/>
      <c r="D864" s="60"/>
      <c r="E864" s="60"/>
      <c r="F864" s="60"/>
      <c r="I864" s="60"/>
      <c r="J864" s="60"/>
      <c r="L864" s="60"/>
    </row>
    <row r="865" spans="2:12" ht="14.25" customHeight="1">
      <c r="B865" s="60"/>
      <c r="C865" s="60"/>
      <c r="D865" s="60"/>
      <c r="E865" s="60"/>
      <c r="F865" s="60"/>
      <c r="I865" s="60"/>
      <c r="J865" s="60"/>
      <c r="L865" s="60"/>
    </row>
    <row r="866" spans="2:12" ht="14.25" customHeight="1">
      <c r="B866" s="60"/>
      <c r="C866" s="60"/>
      <c r="D866" s="60"/>
      <c r="E866" s="60"/>
      <c r="F866" s="60"/>
      <c r="I866" s="60"/>
      <c r="J866" s="60"/>
      <c r="L866" s="60"/>
    </row>
    <row r="867" spans="2:12" ht="14.25" customHeight="1">
      <c r="B867" s="60"/>
      <c r="C867" s="60"/>
      <c r="D867" s="60"/>
      <c r="E867" s="60"/>
      <c r="F867" s="60"/>
      <c r="I867" s="60"/>
      <c r="J867" s="60"/>
      <c r="L867" s="60"/>
    </row>
    <row r="868" spans="2:12" ht="14.25" customHeight="1">
      <c r="B868" s="60"/>
      <c r="C868" s="60"/>
      <c r="D868" s="60"/>
      <c r="E868" s="60"/>
      <c r="F868" s="60"/>
      <c r="I868" s="60"/>
      <c r="J868" s="60"/>
      <c r="L868" s="60"/>
    </row>
    <row r="869" spans="2:12" ht="14.25" customHeight="1">
      <c r="B869" s="60"/>
      <c r="C869" s="60"/>
      <c r="D869" s="60"/>
      <c r="E869" s="60"/>
      <c r="F869" s="60"/>
      <c r="I869" s="60"/>
      <c r="J869" s="60"/>
      <c r="L869" s="60"/>
    </row>
    <row r="870" spans="2:12" ht="14.25" customHeight="1">
      <c r="B870" s="60"/>
      <c r="C870" s="60"/>
      <c r="D870" s="60"/>
      <c r="E870" s="60"/>
      <c r="F870" s="60"/>
      <c r="I870" s="60"/>
      <c r="J870" s="60"/>
      <c r="L870" s="60"/>
    </row>
    <row r="871" spans="2:12" ht="14.25" customHeight="1">
      <c r="B871" s="60"/>
      <c r="C871" s="60"/>
      <c r="D871" s="60"/>
      <c r="E871" s="60"/>
      <c r="F871" s="60"/>
      <c r="I871" s="60"/>
      <c r="J871" s="60"/>
      <c r="L871" s="60"/>
    </row>
    <row r="872" spans="2:12" ht="14.25" customHeight="1">
      <c r="B872" s="60"/>
      <c r="C872" s="60"/>
      <c r="D872" s="60"/>
      <c r="E872" s="60"/>
      <c r="F872" s="60"/>
      <c r="I872" s="60"/>
      <c r="J872" s="60"/>
      <c r="L872" s="60"/>
    </row>
    <row r="873" spans="2:12" ht="14.25" customHeight="1">
      <c r="B873" s="60"/>
      <c r="C873" s="60"/>
      <c r="D873" s="60"/>
      <c r="E873" s="60"/>
      <c r="F873" s="60"/>
      <c r="I873" s="60"/>
      <c r="J873" s="60"/>
      <c r="L873" s="60"/>
    </row>
    <row r="874" spans="2:12" ht="14.25" customHeight="1">
      <c r="B874" s="60"/>
      <c r="C874" s="60"/>
      <c r="D874" s="60"/>
      <c r="E874" s="60"/>
      <c r="F874" s="60"/>
      <c r="I874" s="60"/>
      <c r="J874" s="60"/>
      <c r="L874" s="60"/>
    </row>
    <row r="875" spans="2:12" ht="14.25" customHeight="1">
      <c r="B875" s="60"/>
      <c r="C875" s="60"/>
      <c r="D875" s="60"/>
      <c r="E875" s="60"/>
      <c r="F875" s="60"/>
      <c r="I875" s="60"/>
      <c r="J875" s="60"/>
      <c r="L875" s="60"/>
    </row>
    <row r="876" spans="2:12" ht="14.25" customHeight="1">
      <c r="B876" s="60"/>
      <c r="C876" s="60"/>
      <c r="D876" s="60"/>
      <c r="E876" s="60"/>
      <c r="F876" s="60"/>
      <c r="I876" s="60"/>
      <c r="J876" s="60"/>
      <c r="L876" s="60"/>
    </row>
    <row r="877" spans="2:12" ht="14.25" customHeight="1">
      <c r="B877" s="60"/>
      <c r="C877" s="60"/>
      <c r="D877" s="60"/>
      <c r="E877" s="60"/>
      <c r="F877" s="60"/>
      <c r="I877" s="60"/>
      <c r="J877" s="60"/>
      <c r="L877" s="60"/>
    </row>
    <row r="878" spans="2:12" ht="14.25" customHeight="1">
      <c r="B878" s="60"/>
      <c r="C878" s="60"/>
      <c r="D878" s="60"/>
      <c r="E878" s="60"/>
      <c r="F878" s="60"/>
      <c r="I878" s="60"/>
      <c r="J878" s="60"/>
      <c r="L878" s="60"/>
    </row>
    <row r="879" spans="2:12" ht="14.25" customHeight="1">
      <c r="B879" s="60"/>
      <c r="C879" s="60"/>
      <c r="D879" s="60"/>
      <c r="E879" s="60"/>
      <c r="F879" s="60"/>
      <c r="I879" s="60"/>
      <c r="J879" s="60"/>
      <c r="L879" s="60"/>
    </row>
    <row r="880" spans="2:12" ht="14.25" customHeight="1">
      <c r="B880" s="60"/>
      <c r="C880" s="60"/>
      <c r="D880" s="60"/>
      <c r="E880" s="60"/>
      <c r="F880" s="60"/>
      <c r="I880" s="60"/>
      <c r="J880" s="60"/>
      <c r="L880" s="60"/>
    </row>
    <row r="881" spans="2:12" ht="14.25" customHeight="1">
      <c r="B881" s="60"/>
      <c r="C881" s="60"/>
      <c r="D881" s="60"/>
      <c r="E881" s="60"/>
      <c r="F881" s="60"/>
      <c r="I881" s="60"/>
      <c r="J881" s="60"/>
      <c r="L881" s="60"/>
    </row>
    <row r="882" spans="2:12" ht="14.25" customHeight="1">
      <c r="B882" s="60"/>
      <c r="C882" s="60"/>
      <c r="D882" s="60"/>
      <c r="E882" s="60"/>
      <c r="F882" s="60"/>
      <c r="I882" s="60"/>
      <c r="J882" s="60"/>
      <c r="L882" s="60"/>
    </row>
    <row r="883" spans="2:12" ht="14.25" customHeight="1">
      <c r="B883" s="60"/>
      <c r="C883" s="60"/>
      <c r="D883" s="60"/>
      <c r="E883" s="60"/>
      <c r="F883" s="60"/>
      <c r="I883" s="60"/>
      <c r="J883" s="60"/>
      <c r="L883" s="60"/>
    </row>
    <row r="884" spans="2:12" ht="14.25" customHeight="1">
      <c r="B884" s="60"/>
      <c r="C884" s="60"/>
      <c r="D884" s="60"/>
      <c r="E884" s="60"/>
      <c r="F884" s="60"/>
      <c r="I884" s="60"/>
      <c r="J884" s="60"/>
      <c r="L884" s="60"/>
    </row>
    <row r="885" spans="2:12" ht="14.25" customHeight="1">
      <c r="B885" s="60"/>
      <c r="C885" s="60"/>
      <c r="D885" s="60"/>
      <c r="E885" s="60"/>
      <c r="F885" s="60"/>
      <c r="I885" s="60"/>
      <c r="J885" s="60"/>
      <c r="L885" s="60"/>
    </row>
    <row r="886" spans="2:12" ht="14.25" customHeight="1">
      <c r="B886" s="60"/>
      <c r="C886" s="60"/>
      <c r="D886" s="60"/>
      <c r="E886" s="60"/>
      <c r="F886" s="60"/>
      <c r="I886" s="60"/>
      <c r="J886" s="60"/>
      <c r="L886" s="60"/>
    </row>
    <row r="887" spans="2:12" ht="14.25" customHeight="1">
      <c r="B887" s="60"/>
      <c r="C887" s="60"/>
      <c r="D887" s="60"/>
      <c r="E887" s="60"/>
      <c r="F887" s="60"/>
      <c r="I887" s="60"/>
      <c r="J887" s="60"/>
      <c r="L887" s="60"/>
    </row>
    <row r="888" spans="2:12" ht="14.25" customHeight="1">
      <c r="B888" s="60"/>
      <c r="C888" s="60"/>
      <c r="D888" s="60"/>
      <c r="E888" s="60"/>
      <c r="F888" s="60"/>
      <c r="I888" s="60"/>
      <c r="J888" s="60"/>
      <c r="L888" s="60"/>
    </row>
    <row r="889" spans="2:12" ht="14.25" customHeight="1">
      <c r="B889" s="60"/>
      <c r="C889" s="60"/>
      <c r="D889" s="60"/>
      <c r="E889" s="60"/>
      <c r="F889" s="60"/>
      <c r="I889" s="60"/>
      <c r="J889" s="60"/>
      <c r="L889" s="60"/>
    </row>
    <row r="890" spans="2:12" ht="14.25" customHeight="1">
      <c r="B890" s="60"/>
      <c r="C890" s="60"/>
      <c r="D890" s="60"/>
      <c r="E890" s="60"/>
      <c r="F890" s="60"/>
      <c r="I890" s="60"/>
      <c r="J890" s="60"/>
      <c r="L890" s="60"/>
    </row>
    <row r="891" spans="2:12" ht="14.25" customHeight="1">
      <c r="B891" s="60"/>
      <c r="C891" s="60"/>
      <c r="D891" s="60"/>
      <c r="E891" s="60"/>
      <c r="F891" s="60"/>
      <c r="I891" s="60"/>
      <c r="J891" s="60"/>
      <c r="L891" s="60"/>
    </row>
    <row r="892" spans="2:12" ht="14.25" customHeight="1">
      <c r="B892" s="60"/>
      <c r="C892" s="60"/>
      <c r="D892" s="60"/>
      <c r="E892" s="60"/>
      <c r="F892" s="60"/>
      <c r="I892" s="60"/>
      <c r="J892" s="60"/>
      <c r="L892" s="60"/>
    </row>
    <row r="893" spans="2:12" ht="14.25" customHeight="1">
      <c r="B893" s="60"/>
      <c r="C893" s="60"/>
      <c r="D893" s="60"/>
      <c r="E893" s="60"/>
      <c r="F893" s="60"/>
      <c r="I893" s="60"/>
      <c r="J893" s="60"/>
      <c r="L893" s="60"/>
    </row>
    <row r="894" spans="2:12" ht="14.25" customHeight="1">
      <c r="B894" s="60"/>
      <c r="C894" s="60"/>
      <c r="D894" s="60"/>
      <c r="E894" s="60"/>
      <c r="F894" s="60"/>
      <c r="I894" s="60"/>
      <c r="J894" s="60"/>
      <c r="L894" s="60"/>
    </row>
    <row r="895" spans="2:12" ht="14.25" customHeight="1">
      <c r="B895" s="60"/>
      <c r="C895" s="60"/>
      <c r="D895" s="60"/>
      <c r="E895" s="60"/>
      <c r="F895" s="60"/>
      <c r="I895" s="60"/>
      <c r="J895" s="60"/>
      <c r="L895" s="60"/>
    </row>
    <row r="896" spans="2:12" ht="14.25" customHeight="1">
      <c r="B896" s="60"/>
      <c r="C896" s="60"/>
      <c r="D896" s="60"/>
      <c r="E896" s="60"/>
      <c r="F896" s="60"/>
      <c r="I896" s="60"/>
      <c r="J896" s="60"/>
      <c r="L896" s="60"/>
    </row>
    <row r="897" spans="2:12" ht="14.25" customHeight="1">
      <c r="B897" s="60"/>
      <c r="C897" s="60"/>
      <c r="D897" s="60"/>
      <c r="E897" s="60"/>
      <c r="F897" s="60"/>
      <c r="I897" s="60"/>
      <c r="J897" s="60"/>
      <c r="L897" s="60"/>
    </row>
    <row r="898" spans="2:12" ht="14.25" customHeight="1">
      <c r="B898" s="60"/>
      <c r="C898" s="60"/>
      <c r="D898" s="60"/>
      <c r="E898" s="60"/>
      <c r="F898" s="60"/>
      <c r="I898" s="60"/>
      <c r="J898" s="60"/>
      <c r="L898" s="60"/>
    </row>
    <row r="899" spans="2:12" ht="14.25" customHeight="1">
      <c r="B899" s="60"/>
      <c r="C899" s="60"/>
      <c r="D899" s="60"/>
      <c r="E899" s="60"/>
      <c r="F899" s="60"/>
      <c r="I899" s="60"/>
      <c r="J899" s="60"/>
      <c r="L899" s="60"/>
    </row>
    <row r="900" spans="2:12" ht="14.25" customHeight="1">
      <c r="B900" s="60"/>
      <c r="C900" s="60"/>
      <c r="D900" s="60"/>
      <c r="E900" s="60"/>
      <c r="F900" s="60"/>
      <c r="I900" s="60"/>
      <c r="J900" s="60"/>
      <c r="L900" s="60"/>
    </row>
    <row r="901" spans="2:12" ht="14.25" customHeight="1">
      <c r="B901" s="60"/>
      <c r="C901" s="60"/>
      <c r="D901" s="60"/>
      <c r="E901" s="60"/>
      <c r="F901" s="60"/>
      <c r="I901" s="60"/>
      <c r="J901" s="60"/>
      <c r="L901" s="60"/>
    </row>
    <row r="902" spans="2:12" ht="14.25" customHeight="1">
      <c r="B902" s="60"/>
      <c r="C902" s="60"/>
      <c r="D902" s="60"/>
      <c r="E902" s="60"/>
      <c r="F902" s="60"/>
      <c r="I902" s="60"/>
      <c r="J902" s="60"/>
      <c r="L902" s="60"/>
    </row>
    <row r="903" spans="2:12" ht="14.25" customHeight="1">
      <c r="B903" s="60"/>
      <c r="C903" s="60"/>
      <c r="D903" s="60"/>
      <c r="E903" s="60"/>
      <c r="F903" s="60"/>
      <c r="I903" s="60"/>
      <c r="J903" s="60"/>
      <c r="L903" s="60"/>
    </row>
    <row r="904" spans="2:12" ht="14.25" customHeight="1">
      <c r="B904" s="60"/>
      <c r="C904" s="60"/>
      <c r="D904" s="60"/>
      <c r="E904" s="60"/>
      <c r="F904" s="60"/>
      <c r="I904" s="60"/>
      <c r="J904" s="60"/>
      <c r="L904" s="60"/>
    </row>
    <row r="905" spans="2:12" ht="14.25" customHeight="1">
      <c r="B905" s="60"/>
      <c r="C905" s="60"/>
      <c r="D905" s="60"/>
      <c r="E905" s="60"/>
      <c r="F905" s="60"/>
      <c r="I905" s="60"/>
      <c r="J905" s="60"/>
      <c r="L905" s="60"/>
    </row>
    <row r="906" spans="2:12" ht="14.25" customHeight="1">
      <c r="B906" s="60"/>
      <c r="C906" s="60"/>
      <c r="D906" s="60"/>
      <c r="E906" s="60"/>
      <c r="F906" s="60"/>
      <c r="I906" s="60"/>
      <c r="J906" s="60"/>
      <c r="L906" s="60"/>
    </row>
    <row r="907" spans="2:12" ht="14.25" customHeight="1">
      <c r="B907" s="60"/>
      <c r="C907" s="60"/>
      <c r="D907" s="60"/>
      <c r="E907" s="60"/>
      <c r="F907" s="60"/>
      <c r="I907" s="60"/>
      <c r="J907" s="60"/>
      <c r="L907" s="60"/>
    </row>
    <row r="908" spans="2:12" ht="14.25" customHeight="1">
      <c r="B908" s="60"/>
      <c r="C908" s="60"/>
      <c r="D908" s="60"/>
      <c r="E908" s="60"/>
      <c r="F908" s="60"/>
      <c r="I908" s="60"/>
      <c r="J908" s="60"/>
      <c r="L908" s="60"/>
    </row>
    <row r="909" spans="2:12" ht="14.25" customHeight="1">
      <c r="B909" s="60"/>
      <c r="C909" s="60"/>
      <c r="D909" s="60"/>
      <c r="E909" s="60"/>
      <c r="F909" s="60"/>
      <c r="I909" s="60"/>
      <c r="J909" s="60"/>
      <c r="L909" s="60"/>
    </row>
    <row r="910" spans="2:12" ht="14.25" customHeight="1">
      <c r="B910" s="60"/>
      <c r="C910" s="60"/>
      <c r="D910" s="60"/>
      <c r="E910" s="60"/>
      <c r="F910" s="60"/>
      <c r="I910" s="60"/>
      <c r="J910" s="60"/>
      <c r="L910" s="60"/>
    </row>
    <row r="911" spans="2:12" ht="14.25" customHeight="1">
      <c r="B911" s="60"/>
      <c r="C911" s="60"/>
      <c r="D911" s="60"/>
      <c r="E911" s="60"/>
      <c r="F911" s="60"/>
      <c r="I911" s="60"/>
      <c r="J911" s="60"/>
      <c r="L911" s="60"/>
    </row>
    <row r="912" spans="2:12" ht="14.25" customHeight="1">
      <c r="B912" s="60"/>
      <c r="C912" s="60"/>
      <c r="D912" s="60"/>
      <c r="E912" s="60"/>
      <c r="F912" s="60"/>
      <c r="I912" s="60"/>
      <c r="J912" s="60"/>
      <c r="L912" s="60"/>
    </row>
    <row r="913" spans="2:12" ht="14.25" customHeight="1">
      <c r="B913" s="60"/>
      <c r="C913" s="60"/>
      <c r="D913" s="60"/>
      <c r="E913" s="60"/>
      <c r="F913" s="60"/>
      <c r="I913" s="60"/>
      <c r="J913" s="60"/>
      <c r="L913" s="60"/>
    </row>
    <row r="914" spans="2:12" ht="14.25" customHeight="1">
      <c r="B914" s="60"/>
      <c r="C914" s="60"/>
      <c r="D914" s="60"/>
      <c r="E914" s="60"/>
      <c r="F914" s="60"/>
      <c r="I914" s="60"/>
      <c r="J914" s="60"/>
      <c r="L914" s="60"/>
    </row>
    <row r="915" spans="2:12" ht="14.25" customHeight="1">
      <c r="B915" s="60"/>
      <c r="C915" s="60"/>
      <c r="D915" s="60"/>
      <c r="E915" s="60"/>
      <c r="F915" s="60"/>
      <c r="I915" s="60"/>
      <c r="J915" s="60"/>
      <c r="L915" s="60"/>
    </row>
    <row r="916" spans="2:12" ht="14.25" customHeight="1">
      <c r="B916" s="60"/>
      <c r="C916" s="60"/>
      <c r="D916" s="60"/>
      <c r="E916" s="60"/>
      <c r="F916" s="60"/>
      <c r="I916" s="60"/>
      <c r="J916" s="60"/>
      <c r="L916" s="60"/>
    </row>
    <row r="917" spans="2:12" ht="14.25" customHeight="1">
      <c r="B917" s="60"/>
      <c r="C917" s="60"/>
      <c r="D917" s="60"/>
      <c r="E917" s="60"/>
      <c r="F917" s="60"/>
      <c r="I917" s="60"/>
      <c r="J917" s="60"/>
      <c r="L917" s="60"/>
    </row>
    <row r="918" spans="2:12" ht="14.25" customHeight="1">
      <c r="B918" s="60"/>
      <c r="C918" s="60"/>
      <c r="D918" s="60"/>
      <c r="E918" s="60"/>
      <c r="F918" s="60"/>
      <c r="I918" s="60"/>
      <c r="J918" s="60"/>
      <c r="L918" s="60"/>
    </row>
    <row r="919" spans="2:12" ht="14.25" customHeight="1">
      <c r="B919" s="60"/>
      <c r="C919" s="60"/>
      <c r="D919" s="60"/>
      <c r="E919" s="60"/>
      <c r="F919" s="60"/>
      <c r="I919" s="60"/>
      <c r="J919" s="60"/>
      <c r="L919" s="60"/>
    </row>
    <row r="920" spans="2:12" ht="14.25" customHeight="1">
      <c r="B920" s="60"/>
      <c r="C920" s="60"/>
      <c r="D920" s="60"/>
      <c r="E920" s="60"/>
      <c r="F920" s="60"/>
      <c r="I920" s="60"/>
      <c r="J920" s="60"/>
      <c r="L920" s="60"/>
    </row>
    <row r="921" spans="2:12" ht="14.25" customHeight="1">
      <c r="B921" s="60"/>
      <c r="C921" s="60"/>
      <c r="D921" s="60"/>
      <c r="E921" s="60"/>
      <c r="F921" s="60"/>
      <c r="I921" s="60"/>
      <c r="J921" s="60"/>
      <c r="L921" s="60"/>
    </row>
    <row r="922" spans="2:12" ht="14.25" customHeight="1">
      <c r="B922" s="60"/>
      <c r="C922" s="60"/>
      <c r="D922" s="60"/>
      <c r="E922" s="60"/>
      <c r="F922" s="60"/>
      <c r="I922" s="60"/>
      <c r="J922" s="60"/>
      <c r="L922" s="60"/>
    </row>
    <row r="923" spans="2:12" ht="14.25" customHeight="1">
      <c r="B923" s="60"/>
      <c r="C923" s="60"/>
      <c r="D923" s="60"/>
      <c r="E923" s="60"/>
      <c r="F923" s="60"/>
      <c r="I923" s="60"/>
      <c r="J923" s="60"/>
      <c r="L923" s="60"/>
    </row>
    <row r="924" spans="2:12" ht="14.25" customHeight="1">
      <c r="B924" s="60"/>
      <c r="C924" s="60"/>
      <c r="D924" s="60"/>
      <c r="E924" s="60"/>
      <c r="F924" s="60"/>
      <c r="I924" s="60"/>
      <c r="J924" s="60"/>
      <c r="L924" s="60"/>
    </row>
    <row r="925" spans="2:12" ht="14.25" customHeight="1">
      <c r="B925" s="60"/>
      <c r="C925" s="60"/>
      <c r="D925" s="60"/>
      <c r="E925" s="60"/>
      <c r="F925" s="60"/>
      <c r="I925" s="60"/>
      <c r="J925" s="60"/>
      <c r="L925" s="60"/>
    </row>
    <row r="926" spans="2:12" ht="14.25" customHeight="1">
      <c r="B926" s="60"/>
      <c r="C926" s="60"/>
      <c r="D926" s="60"/>
      <c r="E926" s="60"/>
      <c r="F926" s="60"/>
      <c r="I926" s="60"/>
      <c r="J926" s="60"/>
      <c r="L926" s="60"/>
    </row>
    <row r="927" spans="2:12" ht="14.25" customHeight="1">
      <c r="B927" s="60"/>
      <c r="C927" s="60"/>
      <c r="D927" s="60"/>
      <c r="E927" s="60"/>
      <c r="F927" s="60"/>
      <c r="I927" s="60"/>
      <c r="J927" s="60"/>
      <c r="L927" s="60"/>
    </row>
    <row r="928" spans="2:12" ht="14.25" customHeight="1">
      <c r="B928" s="60"/>
      <c r="C928" s="60"/>
      <c r="D928" s="60"/>
      <c r="E928" s="60"/>
      <c r="F928" s="60"/>
      <c r="I928" s="60"/>
      <c r="J928" s="60"/>
      <c r="L928" s="60"/>
    </row>
    <row r="929" spans="2:12" ht="14.25" customHeight="1">
      <c r="B929" s="60"/>
      <c r="C929" s="60"/>
      <c r="D929" s="60"/>
      <c r="E929" s="60"/>
      <c r="F929" s="60"/>
      <c r="I929" s="60"/>
      <c r="J929" s="60"/>
      <c r="L929" s="60"/>
    </row>
    <row r="930" spans="2:12" ht="14.25" customHeight="1">
      <c r="B930" s="60"/>
      <c r="C930" s="60"/>
      <c r="D930" s="60"/>
      <c r="E930" s="60"/>
      <c r="F930" s="60"/>
      <c r="I930" s="60"/>
      <c r="J930" s="60"/>
      <c r="L930" s="60"/>
    </row>
    <row r="931" spans="2:12" ht="14.25" customHeight="1">
      <c r="B931" s="60"/>
      <c r="C931" s="60"/>
      <c r="D931" s="60"/>
      <c r="E931" s="60"/>
      <c r="F931" s="60"/>
      <c r="I931" s="60"/>
      <c r="J931" s="60"/>
      <c r="L931" s="60"/>
    </row>
    <row r="932" spans="2:12" ht="14.25" customHeight="1">
      <c r="B932" s="60"/>
      <c r="C932" s="60"/>
      <c r="D932" s="60"/>
      <c r="E932" s="60"/>
      <c r="F932" s="60"/>
      <c r="I932" s="60"/>
      <c r="J932" s="60"/>
      <c r="L932" s="60"/>
    </row>
    <row r="933" spans="2:12" ht="14.25" customHeight="1">
      <c r="B933" s="60"/>
      <c r="C933" s="60"/>
      <c r="D933" s="60"/>
      <c r="E933" s="60"/>
      <c r="F933" s="60"/>
      <c r="I933" s="60"/>
      <c r="J933" s="60"/>
      <c r="L933" s="60"/>
    </row>
    <row r="934" spans="2:12" ht="14.25" customHeight="1">
      <c r="B934" s="60"/>
      <c r="C934" s="60"/>
      <c r="D934" s="60"/>
      <c r="E934" s="60"/>
      <c r="F934" s="60"/>
      <c r="I934" s="60"/>
      <c r="J934" s="60"/>
      <c r="L934" s="60"/>
    </row>
    <row r="935" spans="2:12" ht="14.25" customHeight="1">
      <c r="B935" s="60"/>
      <c r="C935" s="60"/>
      <c r="D935" s="60"/>
      <c r="E935" s="60"/>
      <c r="F935" s="60"/>
      <c r="I935" s="60"/>
      <c r="J935" s="60"/>
      <c r="L935" s="60"/>
    </row>
    <row r="936" spans="2:12" ht="14.25" customHeight="1">
      <c r="B936" s="60"/>
      <c r="C936" s="60"/>
      <c r="D936" s="60"/>
      <c r="E936" s="60"/>
      <c r="F936" s="60"/>
      <c r="I936" s="60"/>
      <c r="J936" s="60"/>
      <c r="L936" s="60"/>
    </row>
    <row r="937" spans="2:12" ht="14.25" customHeight="1">
      <c r="B937" s="60"/>
      <c r="C937" s="60"/>
      <c r="D937" s="60"/>
      <c r="E937" s="60"/>
      <c r="F937" s="60"/>
      <c r="I937" s="60"/>
      <c r="J937" s="60"/>
      <c r="L937" s="60"/>
    </row>
    <row r="938" spans="2:12" ht="14.25" customHeight="1">
      <c r="B938" s="60"/>
      <c r="C938" s="60"/>
      <c r="D938" s="60"/>
      <c r="E938" s="60"/>
      <c r="F938" s="60"/>
      <c r="I938" s="60"/>
      <c r="J938" s="60"/>
      <c r="L938" s="60"/>
    </row>
    <row r="939" spans="2:12" ht="14.25" customHeight="1">
      <c r="B939" s="60"/>
      <c r="C939" s="60"/>
      <c r="D939" s="60"/>
      <c r="E939" s="60"/>
      <c r="F939" s="60"/>
      <c r="I939" s="60"/>
      <c r="J939" s="60"/>
      <c r="L939" s="60"/>
    </row>
    <row r="940" spans="2:12" ht="14.25" customHeight="1">
      <c r="B940" s="60"/>
      <c r="C940" s="60"/>
      <c r="D940" s="60"/>
      <c r="E940" s="60"/>
      <c r="F940" s="60"/>
      <c r="I940" s="60"/>
      <c r="J940" s="60"/>
      <c r="L940" s="60"/>
    </row>
    <row r="941" spans="2:12" ht="14.25" customHeight="1">
      <c r="B941" s="60"/>
      <c r="C941" s="60"/>
      <c r="D941" s="60"/>
      <c r="E941" s="60"/>
      <c r="F941" s="60"/>
      <c r="I941" s="60"/>
      <c r="J941" s="60"/>
      <c r="L941" s="60"/>
    </row>
    <row r="942" spans="2:12" ht="14.25" customHeight="1">
      <c r="B942" s="60"/>
      <c r="C942" s="60"/>
      <c r="D942" s="60"/>
      <c r="E942" s="60"/>
      <c r="F942" s="60"/>
      <c r="I942" s="60"/>
      <c r="J942" s="60"/>
      <c r="L942" s="60"/>
    </row>
    <row r="943" spans="2:12" ht="14.25" customHeight="1">
      <c r="B943" s="60"/>
      <c r="C943" s="60"/>
      <c r="D943" s="60"/>
      <c r="E943" s="60"/>
      <c r="F943" s="60"/>
      <c r="I943" s="60"/>
      <c r="J943" s="60"/>
      <c r="L943" s="60"/>
    </row>
    <row r="944" spans="2:12" ht="14.25" customHeight="1">
      <c r="B944" s="60"/>
      <c r="C944" s="60"/>
      <c r="D944" s="60"/>
      <c r="E944" s="60"/>
      <c r="F944" s="60"/>
      <c r="I944" s="60"/>
      <c r="J944" s="60"/>
      <c r="L944" s="60"/>
    </row>
    <row r="945" spans="2:12" ht="14.25" customHeight="1">
      <c r="B945" s="60"/>
      <c r="C945" s="60"/>
      <c r="D945" s="60"/>
      <c r="E945" s="60"/>
      <c r="F945" s="60"/>
      <c r="I945" s="60"/>
      <c r="J945" s="60"/>
      <c r="L945" s="60"/>
    </row>
    <row r="946" spans="2:12" ht="14.25" customHeight="1">
      <c r="B946" s="60"/>
      <c r="C946" s="60"/>
      <c r="D946" s="60"/>
      <c r="E946" s="60"/>
      <c r="F946" s="60"/>
      <c r="I946" s="60"/>
      <c r="J946" s="60"/>
      <c r="L946" s="60"/>
    </row>
    <row r="947" spans="2:12" ht="14.25" customHeight="1">
      <c r="B947" s="60"/>
      <c r="C947" s="60"/>
      <c r="D947" s="60"/>
      <c r="E947" s="60"/>
      <c r="F947" s="60"/>
      <c r="I947" s="60"/>
      <c r="J947" s="60"/>
      <c r="L947" s="60"/>
    </row>
    <row r="948" spans="2:12" ht="14.25" customHeight="1">
      <c r="B948" s="60"/>
      <c r="C948" s="60"/>
      <c r="D948" s="60"/>
      <c r="E948" s="60"/>
      <c r="F948" s="60"/>
      <c r="I948" s="60"/>
      <c r="J948" s="60"/>
      <c r="L948" s="60"/>
    </row>
    <row r="949" spans="2:12" ht="14.25" customHeight="1">
      <c r="B949" s="60"/>
      <c r="C949" s="60"/>
      <c r="D949" s="60"/>
      <c r="E949" s="60"/>
      <c r="F949" s="60"/>
      <c r="I949" s="60"/>
      <c r="J949" s="60"/>
      <c r="L949" s="60"/>
    </row>
    <row r="950" spans="2:12" ht="14.25" customHeight="1">
      <c r="B950" s="60"/>
      <c r="C950" s="60"/>
      <c r="D950" s="60"/>
      <c r="E950" s="60"/>
      <c r="F950" s="60"/>
      <c r="I950" s="60"/>
      <c r="J950" s="60"/>
      <c r="L950" s="60"/>
    </row>
    <row r="951" spans="2:12" ht="14.25" customHeight="1">
      <c r="B951" s="60"/>
      <c r="C951" s="60"/>
      <c r="D951" s="60"/>
      <c r="E951" s="60"/>
      <c r="F951" s="60"/>
      <c r="I951" s="60"/>
      <c r="J951" s="60"/>
      <c r="L951" s="60"/>
    </row>
    <row r="952" spans="2:12" ht="14.25" customHeight="1">
      <c r="B952" s="60"/>
      <c r="C952" s="60"/>
      <c r="D952" s="60"/>
      <c r="E952" s="60"/>
      <c r="F952" s="60"/>
      <c r="I952" s="60"/>
      <c r="J952" s="60"/>
      <c r="L952" s="60"/>
    </row>
    <row r="953" spans="2:12" ht="14.25" customHeight="1">
      <c r="B953" s="60"/>
      <c r="C953" s="60"/>
      <c r="D953" s="60"/>
      <c r="E953" s="60"/>
      <c r="F953" s="60"/>
      <c r="I953" s="60"/>
      <c r="J953" s="60"/>
      <c r="L953" s="60"/>
    </row>
    <row r="954" spans="2:12" ht="14.25" customHeight="1">
      <c r="B954" s="60"/>
      <c r="C954" s="60"/>
      <c r="D954" s="60"/>
      <c r="E954" s="60"/>
      <c r="F954" s="60"/>
      <c r="I954" s="60"/>
      <c r="J954" s="60"/>
      <c r="L954" s="60"/>
    </row>
    <row r="955" spans="2:12" ht="14.25" customHeight="1">
      <c r="B955" s="60"/>
      <c r="C955" s="60"/>
      <c r="D955" s="60"/>
      <c r="E955" s="60"/>
      <c r="F955" s="60"/>
      <c r="I955" s="60"/>
      <c r="J955" s="60"/>
      <c r="L955" s="60"/>
    </row>
    <row r="956" spans="2:12" ht="14.25" customHeight="1">
      <c r="B956" s="60"/>
      <c r="C956" s="60"/>
      <c r="D956" s="60"/>
      <c r="E956" s="60"/>
      <c r="F956" s="60"/>
      <c r="I956" s="60"/>
      <c r="J956" s="60"/>
      <c r="L956" s="60"/>
    </row>
    <row r="957" spans="2:12" ht="14.25" customHeight="1">
      <c r="B957" s="60"/>
      <c r="C957" s="60"/>
      <c r="D957" s="60"/>
      <c r="E957" s="60"/>
      <c r="F957" s="60"/>
      <c r="I957" s="60"/>
      <c r="J957" s="60"/>
      <c r="L957" s="60"/>
    </row>
    <row r="958" spans="2:12" ht="14.25" customHeight="1">
      <c r="B958" s="60"/>
      <c r="C958" s="60"/>
      <c r="D958" s="60"/>
      <c r="E958" s="60"/>
      <c r="F958" s="60"/>
      <c r="I958" s="60"/>
      <c r="J958" s="60"/>
      <c r="L958" s="60"/>
    </row>
    <row r="959" spans="2:12" ht="14.25" customHeight="1">
      <c r="B959" s="60"/>
      <c r="C959" s="60"/>
      <c r="D959" s="60"/>
      <c r="E959" s="60"/>
      <c r="F959" s="60"/>
      <c r="I959" s="60"/>
      <c r="J959" s="60"/>
      <c r="L959" s="60"/>
    </row>
    <row r="960" spans="2:12" ht="14.25" customHeight="1">
      <c r="B960" s="60"/>
      <c r="C960" s="60"/>
      <c r="D960" s="60"/>
      <c r="E960" s="60"/>
      <c r="F960" s="60"/>
      <c r="I960" s="60"/>
      <c r="J960" s="60"/>
      <c r="L960" s="60"/>
    </row>
    <row r="961" spans="2:12" ht="14.25" customHeight="1">
      <c r="B961" s="60"/>
      <c r="C961" s="60"/>
      <c r="D961" s="60"/>
      <c r="E961" s="60"/>
      <c r="F961" s="60"/>
      <c r="I961" s="60"/>
      <c r="J961" s="60"/>
      <c r="L961" s="60"/>
    </row>
    <row r="962" spans="2:12" ht="14.25" customHeight="1">
      <c r="B962" s="60"/>
      <c r="C962" s="60"/>
      <c r="D962" s="60"/>
      <c r="E962" s="60"/>
      <c r="F962" s="60"/>
      <c r="I962" s="60"/>
      <c r="J962" s="60"/>
      <c r="L962" s="60"/>
    </row>
    <row r="963" spans="2:12" ht="14.25" customHeight="1">
      <c r="B963" s="60"/>
      <c r="C963" s="60"/>
      <c r="D963" s="60"/>
      <c r="E963" s="60"/>
      <c r="F963" s="60"/>
      <c r="I963" s="60"/>
      <c r="J963" s="60"/>
      <c r="L963" s="60"/>
    </row>
    <row r="964" spans="2:12" ht="14.25" customHeight="1">
      <c r="B964" s="60"/>
      <c r="C964" s="60"/>
      <c r="D964" s="60"/>
      <c r="E964" s="60"/>
      <c r="F964" s="60"/>
      <c r="I964" s="60"/>
      <c r="J964" s="60"/>
      <c r="L964" s="60"/>
    </row>
    <row r="965" spans="2:12" ht="14.25" customHeight="1">
      <c r="B965" s="60"/>
      <c r="C965" s="60"/>
      <c r="D965" s="60"/>
      <c r="E965" s="60"/>
      <c r="F965" s="60"/>
      <c r="I965" s="60"/>
      <c r="J965" s="60"/>
      <c r="L965" s="60"/>
    </row>
    <row r="966" spans="2:12" ht="14.25" customHeight="1">
      <c r="B966" s="60"/>
      <c r="C966" s="60"/>
      <c r="D966" s="60"/>
      <c r="E966" s="60"/>
      <c r="F966" s="60"/>
      <c r="I966" s="60"/>
      <c r="J966" s="60"/>
      <c r="L966" s="60"/>
    </row>
    <row r="967" spans="2:12" ht="14.25" customHeight="1">
      <c r="B967" s="60"/>
      <c r="C967" s="60"/>
      <c r="D967" s="60"/>
      <c r="E967" s="60"/>
      <c r="F967" s="60"/>
      <c r="I967" s="60"/>
      <c r="J967" s="60"/>
      <c r="L967" s="60"/>
    </row>
    <row r="968" spans="2:12" ht="14.25" customHeight="1">
      <c r="B968" s="60"/>
      <c r="C968" s="60"/>
      <c r="D968" s="60"/>
      <c r="E968" s="60"/>
      <c r="F968" s="60"/>
      <c r="I968" s="60"/>
      <c r="J968" s="60"/>
      <c r="L968" s="60"/>
    </row>
    <row r="969" spans="2:12" ht="14.25" customHeight="1">
      <c r="B969" s="60"/>
      <c r="C969" s="60"/>
      <c r="D969" s="60"/>
      <c r="E969" s="60"/>
      <c r="F969" s="60"/>
      <c r="I969" s="60"/>
      <c r="J969" s="60"/>
      <c r="L969" s="60"/>
    </row>
    <row r="970" spans="2:12" ht="14.25" customHeight="1">
      <c r="B970" s="60"/>
      <c r="C970" s="60"/>
      <c r="D970" s="60"/>
      <c r="E970" s="60"/>
      <c r="F970" s="60"/>
      <c r="I970" s="60"/>
      <c r="J970" s="60"/>
      <c r="L970" s="60"/>
    </row>
    <row r="971" spans="2:12" ht="14.25" customHeight="1">
      <c r="B971" s="60"/>
      <c r="C971" s="60"/>
      <c r="D971" s="60"/>
      <c r="E971" s="60"/>
      <c r="F971" s="60"/>
      <c r="I971" s="60"/>
      <c r="J971" s="60"/>
      <c r="L971" s="60"/>
    </row>
    <row r="972" spans="2:12" ht="14.25" customHeight="1">
      <c r="B972" s="60"/>
      <c r="C972" s="60"/>
      <c r="D972" s="60"/>
      <c r="E972" s="60"/>
      <c r="F972" s="60"/>
      <c r="I972" s="60"/>
      <c r="J972" s="60"/>
      <c r="L972" s="60"/>
    </row>
    <row r="973" spans="2:12" ht="14.25" customHeight="1">
      <c r="B973" s="60"/>
      <c r="C973" s="60"/>
      <c r="D973" s="60"/>
      <c r="E973" s="60"/>
      <c r="F973" s="60"/>
      <c r="I973" s="60"/>
      <c r="J973" s="60"/>
      <c r="L973" s="60"/>
    </row>
    <row r="974" spans="2:12" ht="14.25" customHeight="1">
      <c r="B974" s="60"/>
      <c r="C974" s="60"/>
      <c r="D974" s="60"/>
      <c r="E974" s="60"/>
      <c r="F974" s="60"/>
      <c r="I974" s="60"/>
      <c r="J974" s="60"/>
      <c r="L974" s="60"/>
    </row>
    <row r="975" spans="2:12" ht="14.25" customHeight="1">
      <c r="B975" s="60"/>
      <c r="C975" s="60"/>
      <c r="D975" s="60"/>
      <c r="E975" s="60"/>
      <c r="F975" s="60"/>
      <c r="I975" s="60"/>
      <c r="J975" s="60"/>
      <c r="L975" s="60"/>
    </row>
    <row r="976" spans="2:12" ht="14.25" customHeight="1">
      <c r="B976" s="60"/>
      <c r="C976" s="60"/>
      <c r="D976" s="60"/>
      <c r="E976" s="60"/>
      <c r="F976" s="60"/>
      <c r="I976" s="60"/>
      <c r="J976" s="60"/>
      <c r="L976" s="60"/>
    </row>
    <row r="977" spans="2:12" ht="14.25" customHeight="1">
      <c r="B977" s="60"/>
      <c r="C977" s="60"/>
      <c r="D977" s="60"/>
      <c r="E977" s="60"/>
      <c r="F977" s="60"/>
      <c r="I977" s="60"/>
      <c r="J977" s="60"/>
      <c r="L977" s="60"/>
    </row>
    <row r="978" spans="2:12" ht="14.25" customHeight="1">
      <c r="B978" s="60"/>
      <c r="C978" s="60"/>
      <c r="D978" s="60"/>
      <c r="E978" s="60"/>
      <c r="F978" s="60"/>
      <c r="I978" s="60"/>
      <c r="J978" s="60"/>
      <c r="L978" s="60"/>
    </row>
    <row r="979" spans="2:12" ht="14.25" customHeight="1">
      <c r="B979" s="60"/>
      <c r="C979" s="60"/>
      <c r="D979" s="60"/>
      <c r="E979" s="60"/>
      <c r="F979" s="60"/>
      <c r="I979" s="60"/>
      <c r="J979" s="60"/>
      <c r="L979" s="60"/>
    </row>
    <row r="980" spans="2:12" ht="14.25" customHeight="1">
      <c r="B980" s="60"/>
      <c r="C980" s="60"/>
      <c r="D980" s="60"/>
      <c r="E980" s="60"/>
      <c r="F980" s="60"/>
      <c r="I980" s="60"/>
      <c r="J980" s="60"/>
      <c r="L980" s="60"/>
    </row>
    <row r="981" spans="2:12" ht="14.25" customHeight="1">
      <c r="B981" s="60"/>
      <c r="C981" s="60"/>
      <c r="D981" s="60"/>
      <c r="E981" s="60"/>
      <c r="F981" s="60"/>
      <c r="I981" s="60"/>
      <c r="J981" s="60"/>
      <c r="L981" s="60"/>
    </row>
    <row r="982" spans="2:12" ht="14.25" customHeight="1">
      <c r="B982" s="60"/>
      <c r="C982" s="60"/>
      <c r="D982" s="60"/>
      <c r="E982" s="60"/>
      <c r="F982" s="60"/>
      <c r="I982" s="60"/>
      <c r="J982" s="60"/>
      <c r="L982" s="60"/>
    </row>
    <row r="983" spans="2:12" ht="14.25" customHeight="1">
      <c r="B983" s="60"/>
      <c r="C983" s="60"/>
      <c r="D983" s="60"/>
      <c r="E983" s="60"/>
      <c r="F983" s="60"/>
      <c r="I983" s="60"/>
      <c r="J983" s="60"/>
      <c r="L983" s="60"/>
    </row>
    <row r="984" spans="2:12" ht="14.25" customHeight="1">
      <c r="B984" s="60"/>
      <c r="C984" s="60"/>
      <c r="D984" s="60"/>
      <c r="E984" s="60"/>
      <c r="F984" s="60"/>
      <c r="I984" s="60"/>
      <c r="J984" s="60"/>
      <c r="L984" s="60"/>
    </row>
    <row r="985" spans="2:12" ht="14.25" customHeight="1">
      <c r="B985" s="60"/>
      <c r="C985" s="60"/>
      <c r="D985" s="60"/>
      <c r="E985" s="60"/>
      <c r="F985" s="60"/>
      <c r="I985" s="60"/>
      <c r="J985" s="60"/>
      <c r="L985" s="60"/>
    </row>
    <row r="986" spans="2:12" ht="14.25" customHeight="1">
      <c r="B986" s="60"/>
      <c r="C986" s="60"/>
      <c r="D986" s="60"/>
      <c r="E986" s="60"/>
      <c r="F986" s="60"/>
      <c r="I986" s="60"/>
      <c r="J986" s="60"/>
      <c r="L986" s="60"/>
    </row>
    <row r="987" spans="2:12" ht="14.25" customHeight="1">
      <c r="B987" s="60"/>
      <c r="C987" s="60"/>
      <c r="D987" s="60"/>
      <c r="E987" s="60"/>
      <c r="F987" s="60"/>
      <c r="I987" s="60"/>
      <c r="J987" s="60"/>
      <c r="L987" s="60"/>
    </row>
    <row r="988" spans="2:12" ht="14.25" customHeight="1">
      <c r="B988" s="60"/>
      <c r="C988" s="60"/>
      <c r="D988" s="60"/>
      <c r="E988" s="60"/>
      <c r="F988" s="60"/>
      <c r="I988" s="60"/>
      <c r="J988" s="60"/>
      <c r="L988" s="60"/>
    </row>
    <row r="989" spans="2:12" ht="14.25" customHeight="1">
      <c r="B989" s="60"/>
      <c r="C989" s="60"/>
      <c r="D989" s="60"/>
      <c r="E989" s="60"/>
      <c r="F989" s="60"/>
      <c r="I989" s="60"/>
      <c r="J989" s="60"/>
      <c r="L989" s="60"/>
    </row>
    <row r="990" spans="2:12" ht="14.25" customHeight="1">
      <c r="B990" s="60"/>
      <c r="C990" s="60"/>
      <c r="D990" s="60"/>
      <c r="E990" s="60"/>
      <c r="F990" s="60"/>
      <c r="I990" s="60"/>
      <c r="J990" s="60"/>
      <c r="L990" s="60"/>
    </row>
    <row r="991" spans="2:12" ht="14.25" customHeight="1">
      <c r="B991" s="60"/>
      <c r="C991" s="60"/>
      <c r="D991" s="60"/>
      <c r="E991" s="60"/>
      <c r="F991" s="60"/>
      <c r="I991" s="60"/>
      <c r="J991" s="60"/>
      <c r="L991" s="60"/>
    </row>
    <row r="992" spans="2:12" ht="14.25" customHeight="1">
      <c r="B992" s="60"/>
      <c r="C992" s="60"/>
      <c r="D992" s="60"/>
      <c r="E992" s="60"/>
      <c r="F992" s="60"/>
      <c r="I992" s="60"/>
      <c r="J992" s="60"/>
      <c r="L992" s="60"/>
    </row>
    <row r="993" spans="2:12" ht="14.25" customHeight="1">
      <c r="B993" s="60"/>
      <c r="C993" s="60"/>
      <c r="D993" s="60"/>
      <c r="E993" s="60"/>
      <c r="F993" s="60"/>
      <c r="I993" s="60"/>
      <c r="J993" s="60"/>
      <c r="L993" s="60"/>
    </row>
    <row r="994" spans="2:12" ht="14.25" customHeight="1">
      <c r="B994" s="60"/>
      <c r="C994" s="60"/>
      <c r="D994" s="60"/>
      <c r="E994" s="60"/>
      <c r="F994" s="60"/>
      <c r="I994" s="60"/>
      <c r="J994" s="60"/>
      <c r="L994" s="60"/>
    </row>
    <row r="995" spans="2:12" ht="14.25" customHeight="1">
      <c r="B995" s="60"/>
      <c r="C995" s="60"/>
      <c r="D995" s="60"/>
      <c r="E995" s="60"/>
      <c r="F995" s="60"/>
      <c r="I995" s="60"/>
      <c r="J995" s="60"/>
      <c r="L995" s="60"/>
    </row>
    <row r="996" spans="2:12" ht="14.25" customHeight="1">
      <c r="B996" s="60"/>
      <c r="C996" s="60"/>
      <c r="D996" s="60"/>
      <c r="E996" s="60"/>
      <c r="F996" s="60"/>
      <c r="I996" s="60"/>
      <c r="J996" s="60"/>
      <c r="L996" s="60"/>
    </row>
    <row r="997" spans="2:12" ht="14.25" customHeight="1">
      <c r="B997" s="60"/>
      <c r="C997" s="60"/>
      <c r="D997" s="60"/>
      <c r="E997" s="60"/>
      <c r="F997" s="60"/>
      <c r="I997" s="60"/>
      <c r="J997" s="60"/>
      <c r="L997" s="60"/>
    </row>
    <row r="998" spans="2:12" ht="14.25" customHeight="1">
      <c r="B998" s="60"/>
      <c r="C998" s="60"/>
      <c r="D998" s="60"/>
      <c r="E998" s="60"/>
      <c r="F998" s="60"/>
      <c r="I998" s="60"/>
      <c r="J998" s="60"/>
      <c r="L998" s="60"/>
    </row>
    <row r="999" spans="2:12" ht="14.25" customHeight="1">
      <c r="B999" s="60"/>
      <c r="C999" s="60"/>
      <c r="D999" s="60"/>
      <c r="E999" s="60"/>
      <c r="F999" s="60"/>
      <c r="I999" s="60"/>
      <c r="J999" s="60"/>
      <c r="L999" s="60"/>
    </row>
    <row r="1000" spans="2:12" ht="14.25" customHeight="1">
      <c r="B1000" s="60"/>
      <c r="C1000" s="60"/>
      <c r="D1000" s="60"/>
      <c r="E1000" s="60"/>
      <c r="F1000" s="60"/>
      <c r="I1000" s="60"/>
      <c r="J1000" s="60"/>
      <c r="L1000" s="60"/>
    </row>
  </sheetData>
  <pageMargins left="0.7" right="0.7" top="0.75" bottom="0.75" header="0" footer="0"/>
  <pageSetup orientation="landscape"/>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fXuhxe6S7UlMC6ofr56MfCT3ksv/jBXZ7xOpmpTyKA0=</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hJGueu4qJjffoNDjdK4UZ/QDcGAFhlv0JexmOub19bU=</DigestValue>
    </Reference>
  </SignedInfo>
  <SignatureValue>dLx5PrRCdUZGO+wVULnI9onC7jgEtRAo8HHWwDYxiTrSYCySS62mnILBiuvZ0y7tEUk6xaL7kqcx
uUW3Jtc81BsnUKOYhOmG5e0W9WoNVBjYscd6s5kDM6R188l/5a4Af4zPn3p/kikm4nLmps+x9PHz
lUUFqbGVAFpZw4xjlSED2WV3kN0yS4Cc5jmq5BJ4qEgVWvVUpkiajjDIvz+r1XCiOtYgtxjIoVL/
TkD2QK7FYck6aVf618uWqfGJoMGlYWNzg5J3EQyYhtv7GU7JgMUyov32Qv/GvMSdx2hu9p4czzE1
ShAfaoQYX7dLJS5RqhFz6swXXEvPvp5p0jTXBA==</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avmftChIDZwKB15yYaVvVoPjzRS4tlRH9URyQLOqv7A=</DigestValue>
      </Reference>
      <Reference URI="/xl/calcChain.xml?ContentType=application/vnd.openxmlformats-officedocument.spreadsheetml.calcChain+xml">
        <DigestMethod Algorithm="http://www.w3.org/2001/04/xmlenc#sha256"/>
        <DigestValue>mBL9A15OkgrJ5ZyxNBsFYOHwrI5Q0WRQY/zQkmo3rYg=</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JbQMT4rqWlN2YyxrnFFnvHhGEIzV7dK8lCC9nJKZCPM=</DigestValue>
      </Reference>
      <Reference URI="/xl/pivotCache/pivotCacheRecords1.xml?ContentType=application/vnd.openxmlformats-officedocument.spreadsheetml.pivotCacheRecords+xml">
        <DigestMethod Algorithm="http://www.w3.org/2001/04/xmlenc#sha256"/>
        <DigestValue>WTEdrU7MKzYt+3H0Gqvkih9bJCOPtHXeROK7lFfJpU0=</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pgKU1slzEaMH8lhSTLRC3SHhvzabVxML4qC5sro6vIs=</DigestValue>
      </Reference>
      <Reference URI="/xl/sharedStrings.xml?ContentType=application/vnd.openxmlformats-officedocument.spreadsheetml.sharedStrings+xml">
        <DigestMethod Algorithm="http://www.w3.org/2001/04/xmlenc#sha256"/>
        <DigestValue>xCYA+ywP4hIztD0v1kmJ14Rvq5+0odb9mg14wKCsvxA=</DigestValue>
      </Reference>
      <Reference URI="/xl/styles.xml?ContentType=application/vnd.openxmlformats-officedocument.spreadsheetml.styles+xml">
        <DigestMethod Algorithm="http://www.w3.org/2001/04/xmlenc#sha256"/>
        <DigestValue>Ub/D5lp0l/b0YjErYrLldfSX/tQo6qSvL2mrau06cO0=</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IQ5Iuwh89Ya0/3GOgmDV6hf7BQSyIfMUnQP8+sx+cU0=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onOThKO5kBV6zsFm/bf7M0+olMq7OZG6L2WsTMnBwts=</DigestValue>
      </Reference>
      <Reference URI="/xl/worksheets/sheet2.xml?ContentType=application/vnd.openxmlformats-officedocument.spreadsheetml.worksheet+xml">
        <DigestMethod Algorithm="http://www.w3.org/2001/04/xmlenc#sha256"/>
        <DigestValue>h+1K8r7C2Nf6IaLek8+jCcO47BIGlTbSL9lpNfYDCuU=</DigestValue>
      </Reference>
      <Reference URI="/xl/worksheets/sheet3.xml?ContentType=application/vnd.openxmlformats-officedocument.spreadsheetml.worksheet+xml">
        <DigestMethod Algorithm="http://www.w3.org/2001/04/xmlenc#sha256"/>
        <DigestValue>6VQBob1je0ntdFRigfunkKdpAo/6Y03ePrMCULIdiHQ=</DigestValue>
      </Reference>
      <Reference URI="/xl/worksheets/sheet4.xml?ContentType=application/vnd.openxmlformats-officedocument.spreadsheetml.worksheet+xml">
        <DigestMethod Algorithm="http://www.w3.org/2001/04/xmlenc#sha256"/>
        <DigestValue>20C8wwcK62+rwhu7Mq5ikDgMZAYBLZWn+FbICk5gSgQ=</DigestValue>
      </Reference>
      <Reference URI="/xl/worksheets/sheet5.xml?ContentType=application/vnd.openxmlformats-officedocument.spreadsheetml.worksheet+xml">
        <DigestMethod Algorithm="http://www.w3.org/2001/04/xmlenc#sha256"/>
        <DigestValue>FUHrF1UdB18smaTQwJ+uU8ZvhfoGNXAGl3DIuz+gGMA=</DigestValue>
      </Reference>
      <Reference URI="/xl/worksheets/sheet6.xml?ContentType=application/vnd.openxmlformats-officedocument.spreadsheetml.worksheet+xml">
        <DigestMethod Algorithm="http://www.w3.org/2001/04/xmlenc#sha256"/>
        <DigestValue>jAd7KITOFxOt9UVNJJ7LtXg3hrDKBDYkHGTTbIf1dug=</DigestValue>
      </Reference>
    </Manifest>
    <SignatureProperties>
      <SignatureProperty Id="idSignatureTime" Target="#idPackageSignature">
        <mdssi:SignatureTime xmlns:mdssi="http://schemas.openxmlformats.org/package/2006/digital-signature">
          <mdssi:Format>YYYY-MM-DDThh:mm:ssTZD</mdssi:Format>
          <mdssi:Value>2026-08-14T20:01:17Z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2026-08-14T20:01:17Z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LlmghANdBq24QpSHqnKZafFDmKEeR9f8y/UmFTG6B8E=</DigestValue>
    </Reference>
    <Reference Type="http://www.w3.org/2000/09/xmldsig#Object" URI="#idOfficeObject">
      <DigestMethod Algorithm="http://www.w3.org/2001/04/xmlenc#sha256"/>
      <DigestValue>ETCibttI7xhzBcAibF5MdKaqLe7VqgR7HN+4vM46z0A=</DigestValue>
    </Reference>
    <Reference Type="http://uri.etsi.org/01903#SignedProperties" URI="#idSignedProperties">
      <Transforms>
        <Transform Algorithm="http://www.w3.org/TR/2001/REC-xml-c14n-20010315"/>
      </Transforms>
      <DigestMethod Algorithm="http://www.w3.org/2001/04/xmlenc#sha256"/>
      <DigestValue>68F5Q3kBYGuFxZBQgpgzPhyVvlMpq8fqy/WuqpAhAxI=</DigestValue>
    </Reference>
  </SignedInfo>
  <SignatureValue>PVAcJasd6KpdbWSiNZMMD8dWrpsHJpGz8KaREXe1dHE5m1vseIxFLE33T+JK26f1/nJ10WkWfOhq
pYcI8vi9vjtwbBqAOObUR8W027nthNboivL72eUoSB458cn41wmeIMiCwGdh7qNMaIZUAJtKk8b8
S/b0mz09tMpASPWax3nF1WKp/l3QyLn05AYxnBuhFNCoAzdEChVscE1PjkH+72MK87CP8L8Aqlbc
pSKhYz8cr4VykFRVIqGiecKSr6FaOMXyIPRyHlsHAf0Gl/i3DRjk8XfVybgdqSNJ1+BXMsypZw2o
0tfq4jL9F1TTo5oFLASDx3PVDCWT5UjDUE3WhA==</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avmftChIDZwKB15yYaVvVoPjzRS4tlRH9URyQLOqv7A=</DigestValue>
      </Reference>
      <Reference URI="/xl/calcChain.xml?ContentType=application/vnd.openxmlformats-officedocument.spreadsheetml.calcChain+xml">
        <DigestMethod Algorithm="http://www.w3.org/2001/04/xmlenc#sha256"/>
        <DigestValue>mBL9A15OkgrJ5ZyxNBsFYOHwrI5Q0WRQY/zQkmo3rYg=</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JbQMT4rqWlN2YyxrnFFnvHhGEIzV7dK8lCC9nJKZCPM=</DigestValue>
      </Reference>
      <Reference URI="/xl/pivotCache/pivotCacheRecords1.xml?ContentType=application/vnd.openxmlformats-officedocument.spreadsheetml.pivotCacheRecords+xml">
        <DigestMethod Algorithm="http://www.w3.org/2001/04/xmlenc#sha256"/>
        <DigestValue>WTEdrU7MKzYt+3H0Gqvkih9bJCOPtHXeROK7lFfJpU0=</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pgKU1slzEaMH8lhSTLRC3SHhvzabVxML4qC5sro6vIs=</DigestValue>
      </Reference>
      <Reference URI="/xl/sharedStrings.xml?ContentType=application/vnd.openxmlformats-officedocument.spreadsheetml.sharedStrings+xml">
        <DigestMethod Algorithm="http://www.w3.org/2001/04/xmlenc#sha256"/>
        <DigestValue>xCYA+ywP4hIztD0v1kmJ14Rvq5+0odb9mg14wKCsvxA=</DigestValue>
      </Reference>
      <Reference URI="/xl/styles.xml?ContentType=application/vnd.openxmlformats-officedocument.spreadsheetml.styles+xml">
        <DigestMethod Algorithm="http://www.w3.org/2001/04/xmlenc#sha256"/>
        <DigestValue>Ub/D5lp0l/b0YjErYrLldfSX/tQo6qSvL2mrau06cO0=</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IQ5Iuwh89Ya0/3GOgmDV6hf7BQSyIfMUnQP8+sx+cU0=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onOThKO5kBV6zsFm/bf7M0+olMq7OZG6L2WsTMnBwts=</DigestValue>
      </Reference>
      <Reference URI="/xl/worksheets/sheet2.xml?ContentType=application/vnd.openxmlformats-officedocument.spreadsheetml.worksheet+xml">
        <DigestMethod Algorithm="http://www.w3.org/2001/04/xmlenc#sha256"/>
        <DigestValue>h+1K8r7C2Nf6IaLek8+jCcO47BIGlTbSL9lpNfYDCuU=</DigestValue>
      </Reference>
      <Reference URI="/xl/worksheets/sheet3.xml?ContentType=application/vnd.openxmlformats-officedocument.spreadsheetml.worksheet+xml">
        <DigestMethod Algorithm="http://www.w3.org/2001/04/xmlenc#sha256"/>
        <DigestValue>6VQBob1je0ntdFRigfunkKdpAo/6Y03ePrMCULIdiHQ=</DigestValue>
      </Reference>
      <Reference URI="/xl/worksheets/sheet4.xml?ContentType=application/vnd.openxmlformats-officedocument.spreadsheetml.worksheet+xml">
        <DigestMethod Algorithm="http://www.w3.org/2001/04/xmlenc#sha256"/>
        <DigestValue>20C8wwcK62+rwhu7Mq5ikDgMZAYBLZWn+FbICk5gSgQ=</DigestValue>
      </Reference>
      <Reference URI="/xl/worksheets/sheet5.xml?ContentType=application/vnd.openxmlformats-officedocument.spreadsheetml.worksheet+xml">
        <DigestMethod Algorithm="http://www.w3.org/2001/04/xmlenc#sha256"/>
        <DigestValue>FUHrF1UdB18smaTQwJ+uU8ZvhfoGNXAGl3DIuz+gGMA=</DigestValue>
      </Reference>
      <Reference URI="/xl/worksheets/sheet6.xml?ContentType=application/vnd.openxmlformats-officedocument.spreadsheetml.worksheet+xml">
        <DigestMethod Algorithm="http://www.w3.org/2001/04/xmlenc#sha256"/>
        <DigestValue>jAd7KITOFxOt9UVNJJ7LtXg3hrDKBDYkHGTTbIf1dug=</DigestValue>
      </Reference>
    </Manifest>
    <SignatureProperties>
      <SignatureProperty Id="idSignatureTime" Target="#idPackageSignature">
        <mdssi:SignatureTime xmlns:mdssi="http://schemas.openxmlformats.org/package/2006/digital-signature">
          <mdssi:Format>YYYY-MM-DDThh:mm:ssTZD</mdssi:Format>
          <mdssi:Value>2026-08-14T20:10:49Z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2026-08-14T20:10:49Z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EAN</vt:lpstr>
      <vt:lpstr>EIE</vt:lpstr>
      <vt:lpstr>EVAN</vt:lpstr>
      <vt:lpstr>EFE</vt:lpstr>
      <vt:lpstr>NOTAS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César Paredes</cp:lastModifiedBy>
  <dcterms:created xsi:type="dcterms:W3CDTF">2015-06-05T18:19:34Z</dcterms:created>
  <dcterms:modified xsi:type="dcterms:W3CDTF">2026-08-14T20:01:06Z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