
<file path=[Content_Types].xml><?xml version="1.0" encoding="utf-8"?>
<Types xmlns="http://schemas.openxmlformats.org/package/2006/content-type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adiem-my.sharepoint.com/personal/jugarte_cadiem_com_py/Documents/Contabilidad/13 SIV/01 Informe/02 ADMINISTRADORA/2026/06 JUNIO/EEFF FINAL/"/>
    </mc:Choice>
  </mc:AlternateContent>
  <xr:revisionPtr revIDLastSave="311" documentId="11_F04231A8BA8EE8BFC3A1AE2E987E87B1D369F214" xr6:coauthVersionLast="47" xr6:coauthVersionMax="47" xr10:uidLastSave="{ACA91B82-A84A-49AE-A5B9-2725F27D4A3E}"/>
  <bookViews>
    <workbookView xWindow="-108" yWindow="-108" windowWidth="23256" windowHeight="13896" activeTab="4" xr2:uid="{00000000-000D-0000-FFFF-FFFF00000000}"/>
  </bookViews>
  <sheets>
    <sheet name="EAN" sheetId="1" r:id="rId1"/>
    <sheet name="EIE" sheetId="2" r:id="rId2"/>
    <sheet name="EVA" sheetId="3" r:id="rId3"/>
    <sheet name="EFE" sheetId="4" r:id="rId4"/>
    <sheet name="NOTA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imCraGhWT1nZkAKf0c7wBobrTYF1rAyyQjomONh44u8="/>
    </ext>
  </extLst>
</workbook>
</file>

<file path=xl/calcChain.xml><?xml version="1.0" encoding="utf-8"?>
<calcChain xmlns="http://schemas.openxmlformats.org/spreadsheetml/2006/main">
  <c r="C192" i="5" l="1"/>
  <c r="C182" i="5"/>
  <c r="C183" i="5" s="1"/>
  <c r="I135" i="5"/>
  <c r="I134" i="5"/>
  <c r="C125" i="5"/>
  <c r="D92" i="5"/>
  <c r="C89" i="5"/>
  <c r="C91" i="5" s="1"/>
  <c r="D81" i="5"/>
  <c r="F81" i="5" s="1"/>
  <c r="F80" i="5"/>
  <c r="F77" i="5"/>
  <c r="F76" i="5"/>
  <c r="F75" i="5"/>
  <c r="F74" i="5"/>
  <c r="D73" i="5"/>
  <c r="D78" i="5" s="1"/>
  <c r="C10" i="2"/>
  <c r="D82" i="5" l="1"/>
  <c r="D83" i="5" s="1"/>
  <c r="C167" i="5" l="1"/>
  <c r="C166" i="5"/>
  <c r="C156" i="5"/>
  <c r="C157" i="5" s="1"/>
  <c r="C150" i="5"/>
  <c r="C144" i="5"/>
  <c r="H136" i="5"/>
  <c r="G136" i="5"/>
  <c r="D98" i="5"/>
  <c r="D99" i="5" s="1"/>
  <c r="D97" i="5"/>
  <c r="C119" i="5" s="1"/>
  <c r="B131" i="5" s="1"/>
  <c r="C141" i="5" s="1"/>
  <c r="C148" i="5" s="1"/>
  <c r="C155" i="5" s="1"/>
  <c r="C185" i="5" s="1"/>
  <c r="C181" i="5" s="1"/>
  <c r="E73" i="5"/>
  <c r="C22" i="4"/>
  <c r="C16" i="4"/>
  <c r="C12" i="3"/>
  <c r="E9" i="3"/>
  <c r="C15" i="2"/>
  <c r="C16" i="2" s="1"/>
  <c r="C7" i="2"/>
  <c r="C7" i="4" s="1"/>
  <c r="B4" i="2"/>
  <c r="B4" i="4" s="1"/>
  <c r="C29" i="1"/>
  <c r="C26" i="1"/>
  <c r="C21" i="1"/>
  <c r="C13" i="1"/>
  <c r="C168" i="5" l="1"/>
  <c r="C173" i="5" s="1"/>
  <c r="C174" i="5" s="1"/>
  <c r="C24" i="4"/>
  <c r="C88" i="5"/>
  <c r="C90" i="5" s="1"/>
  <c r="C22" i="1"/>
  <c r="C24" i="1" s="1"/>
  <c r="D12" i="3"/>
  <c r="E13" i="3"/>
  <c r="F73" i="5"/>
  <c r="F78" i="5" s="1"/>
  <c r="F82" i="5" s="1"/>
  <c r="C175" i="5" l="1"/>
</calcChain>
</file>

<file path=xl/sharedStrings.xml><?xml version="1.0" encoding="utf-8"?>
<sst xmlns="http://schemas.openxmlformats.org/spreadsheetml/2006/main" count="222" uniqueCount="179">
  <si>
    <t>INDICE</t>
  </si>
  <si>
    <t>FONDO DE INVERSIÓN  INMOBILIARIO LINK CENTER</t>
  </si>
  <si>
    <t>FONDO DE  INVERSIÓN INMOBILIARIO LINK CENTER</t>
  </si>
  <si>
    <t>ESTADO DE VARIACIÓN DEL ACTIVO NETO</t>
  </si>
  <si>
    <t>ESTADO DE FLUJO DE EFECTIVO</t>
  </si>
  <si>
    <t>ESTADO DE INGRESOS Y EGRESOS</t>
  </si>
  <si>
    <t>ESTADO DEL ACTIVO NETO</t>
  </si>
  <si>
    <r>
      <rPr>
        <b/>
        <sz val="11"/>
        <color theme="1"/>
        <rFont val="Gantari"/>
      </rPr>
      <t>Correspondiente al 30/06/2026 comparad</t>
    </r>
    <r>
      <rPr>
        <sz val="11"/>
        <color theme="1"/>
        <rFont val="Gantari"/>
      </rPr>
      <t>o con el periodo 31/12/2025</t>
    </r>
  </si>
  <si>
    <t>En USD.</t>
  </si>
  <si>
    <t xml:space="preserve">Correspondiente al 30/06/2026 </t>
  </si>
  <si>
    <t>CUENTA</t>
  </si>
  <si>
    <t>APORTANTES</t>
  </si>
  <si>
    <t>RESULTADO</t>
  </si>
  <si>
    <t>SALDO AL INICIO</t>
  </si>
  <si>
    <t>CONCEPTO</t>
  </si>
  <si>
    <t>ACTIVO</t>
  </si>
  <si>
    <t>MOVIMIENTO DEL PERÍODO</t>
  </si>
  <si>
    <t>Efectivo al inicio del periodo</t>
  </si>
  <si>
    <r>
      <rPr>
        <sz val="11"/>
        <color rgb="FF000000"/>
        <rFont val="Gantari"/>
      </rPr>
      <t xml:space="preserve">Disponibilidades. </t>
    </r>
    <r>
      <rPr>
        <b/>
        <sz val="9"/>
        <color rgb="FF000000"/>
        <rFont val="Gantari"/>
      </rPr>
      <t>Nota 4.1</t>
    </r>
  </si>
  <si>
    <t>Suscripciones</t>
  </si>
  <si>
    <t>INGRESO</t>
  </si>
  <si>
    <t>Causas de las variaciones del efectivo</t>
  </si>
  <si>
    <t>Resultado del período</t>
  </si>
  <si>
    <t>Inversiones ANEXO I</t>
  </si>
  <si>
    <t>Actividades Operativas</t>
  </si>
  <si>
    <t>Anticipo Proveedor</t>
  </si>
  <si>
    <t>SALDO AL FINAL DEL PERÍODO</t>
  </si>
  <si>
    <t>Intereses Cobrados</t>
  </si>
  <si>
    <t>IVA Crédito</t>
  </si>
  <si>
    <t>Proveedores</t>
  </si>
  <si>
    <t>Otros Créditos</t>
  </si>
  <si>
    <t>TOTAL 30/06/2026</t>
  </si>
  <si>
    <t>Compra de Instrumentos</t>
  </si>
  <si>
    <t>TOTAL ACTIVO BRUTO</t>
  </si>
  <si>
    <t>Cambios en activos y pasivos operativos</t>
  </si>
  <si>
    <t>TOTAL INGRESOS</t>
  </si>
  <si>
    <t>Comisiones pagadas</t>
  </si>
  <si>
    <t>Las 4 Notas que acompañan son parte integrante de estos Estados Financieros</t>
  </si>
  <si>
    <t>PASIVO</t>
  </si>
  <si>
    <t>Flujo neto de efectivo generado por actividades operativas</t>
  </si>
  <si>
    <t>EGRESOS</t>
  </si>
  <si>
    <r>
      <rPr>
        <sz val="11"/>
        <color rgb="FF000000"/>
        <rFont val="Gantari"/>
      </rPr>
      <t>Deuda Operativa</t>
    </r>
    <r>
      <rPr>
        <b/>
        <sz val="11"/>
        <color rgb="FF000000"/>
        <rFont val="Gantari"/>
      </rPr>
      <t xml:space="preserve"> </t>
    </r>
    <r>
      <rPr>
        <b/>
        <sz val="9"/>
        <color rgb="FF000000"/>
        <rFont val="Gantari"/>
      </rPr>
      <t>Nota 4.3</t>
    </r>
  </si>
  <si>
    <t>Actividades de financiación</t>
  </si>
  <si>
    <t>Retenciones de Impuesto</t>
  </si>
  <si>
    <r>
      <rPr>
        <sz val="11"/>
        <color rgb="FF000000"/>
        <rFont val="Gantari"/>
      </rPr>
      <t>Comisiones a pagar a la administradora</t>
    </r>
    <r>
      <rPr>
        <sz val="9"/>
        <color rgb="FF000000"/>
        <rFont val="Gantari"/>
      </rPr>
      <t xml:space="preserve"> </t>
    </r>
    <r>
      <rPr>
        <b/>
        <sz val="9"/>
        <color rgb="FF000000"/>
        <rFont val="Gantari"/>
      </rPr>
      <t>Nota 4.5</t>
    </r>
  </si>
  <si>
    <r>
      <rPr>
        <sz val="11"/>
        <color theme="1"/>
        <rFont val="Gantari"/>
      </rPr>
      <t>Comisión por Administración</t>
    </r>
    <r>
      <rPr>
        <sz val="9"/>
        <color theme="1"/>
        <rFont val="Gantari"/>
      </rPr>
      <t xml:space="preserve"> </t>
    </r>
    <r>
      <rPr>
        <b/>
        <sz val="9"/>
        <color theme="1"/>
        <rFont val="Gantari"/>
      </rPr>
      <t>Nota 3.E</t>
    </r>
  </si>
  <si>
    <t>Valuación de Saldos</t>
  </si>
  <si>
    <t>TOTAL PASIVO</t>
  </si>
  <si>
    <t>Flujo neto de efectivo generado por (utilizado) en actividades de financiación</t>
  </si>
  <si>
    <t xml:space="preserve">TOTAL ACTIVO NETO </t>
  </si>
  <si>
    <t>Saldo Final de efectivo</t>
  </si>
  <si>
    <t>TOTAL EGRESOS</t>
  </si>
  <si>
    <t>CUOTAS PARTES EN CIRCULACIÓN</t>
  </si>
  <si>
    <t>RESULTADO DEL EJERCICIO</t>
  </si>
  <si>
    <t xml:space="preserve">VALOR CUOTA PARTE AL CIERRE </t>
  </si>
  <si>
    <t>Cuentas de Orden</t>
  </si>
  <si>
    <r>
      <rPr>
        <sz val="11"/>
        <color theme="1"/>
        <rFont val="Gantari"/>
      </rPr>
      <t xml:space="preserve">Cuotas Partes Suscriptas </t>
    </r>
    <r>
      <rPr>
        <b/>
        <sz val="9"/>
        <color theme="1"/>
        <rFont val="Gantari"/>
      </rPr>
      <t>Nota 4.6</t>
    </r>
  </si>
  <si>
    <t>(-) Cuotas integrada</t>
  </si>
  <si>
    <t>Cuotas pendientes de integración</t>
  </si>
  <si>
    <t>NOTAS A LOS ESTADOS FINANCIEROS</t>
  </si>
  <si>
    <t>1) Información Básica del Fondo</t>
  </si>
  <si>
    <t xml:space="preserve">La ADMINISTRADORA será responsable de la administración del FONDO DE INVERSIÓN INMOBILIARIO LINK CENTER, registrado en la SIV de conformidad con el Certificado de Registro SIV N° FI_01_28082025 de fecha 28 de agosto de 2025, el cual se regirá por el presente REGLAMENTO INTERNO y por las disposiciones legales pertinentes. El FONDO ha sido constituido como un patrimonio autónomo, cuyas operaciones se registran y contabilizan en forma separada de la ADMINISTRADORA.
El objeto del FONDO DE INVERSIÓN será la adquisición de un terreno (sito Avenida Aviadores del Chaco c/ Profesor Vasconcellos de la ciudad de Asunción, denominado “Quinta Dumot”) que tendrá como finalidad la construcción de un complejo inmobiliario de usos mixtos en Paraguay, que integrará oficinas corporativas, centro comercial, hotel y/o residencias, así como su operación en régimen de arriendo y posterior venta cuando las condiciones del mercado sean favorables para los inversores.
</t>
  </si>
  <si>
    <t>2) Información sobre la Administradora</t>
  </si>
  <si>
    <t xml:space="preserve">    2.1) Información General</t>
  </si>
  <si>
    <r>
      <rPr>
        <sz val="11"/>
        <color theme="1"/>
        <rFont val="Gantari"/>
      </rP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</si>
  <si>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t xml:space="preserve">    2.2) Entidad encargada de la Custodia</t>
  </si>
  <si>
    <t>De conformidad con la normativa vigente, los valores negociables y demás instrumentos financieros del Fondo deben ser depositados y custodiados en una entidad habilitada para tal efecto, siendo la Caja de Valores y Custodia de Paraguay S.A. (CAVAPY) la encargada de la guarda, registro y administración de dichos instrumentos.
Al cierre del período, el Fondo no mantiene inversiones en instrumentos financieros sujetos a custodia en CAVAPY.
El principal activo del Fondo está compuesto por bienes de naturaleza inmobiliaria, incluyendo terrenos, construcciones en curso y desarrollos destinados a la venta, cuya titularidad corresponde directamente al Fondo y se encuentra debidamente registrada en los registros públicos correspondientes.
En caso de que el Fondo incorpore en el futuro inversiones en valores negociables, las mismas serán mantenidas en custodia conforme a la normativa aplicable.</t>
  </si>
  <si>
    <t>3) Criterios Contables Aplicados</t>
  </si>
  <si>
    <r>
      <rPr>
        <b/>
        <sz val="11"/>
        <color theme="1"/>
        <rFont val="Gantari"/>
      </rPr>
      <t>a)</t>
    </r>
    <r>
      <rPr>
        <b/>
        <sz val="7"/>
        <color theme="1"/>
        <rFont val="Gantari"/>
      </rPr>
      <t xml:space="preserve"> </t>
    </r>
    <r>
      <rPr>
        <sz val="11"/>
        <color theme="1"/>
        <rFont val="Gantari"/>
      </rPr>
      <t xml:space="preserve">Las transacciones en moneda extranjera son registradas en guaraníes a los tipos de cambio vigentes a la fecha de la transacción.
Para el reconocimiento de ingresos y gastos asociados a operaciones facturadas, el Fondo utiliza el tipo de cambio aplicado conforme a las disposiciones de la Dirección Nacional de Ingresos Tributarios (DNIT), el cual refleja el tipo de cambio de la transacción.
Por su parte, los activos y pasivos monetarios denominados en moneda extranjera son valuados al cierre de cada período utilizando el tipo de cambio de referencia publicado por el Banco Central del Paraguay (BCP), de conformidad con lo establecido en la Resolución N° 3/2024 del BCP.
Las diferencias de cambio resultantes son reconocidas en resultados del período. El período que cubre los Estados Contables es del 01 de enero al 31 de diciembre del 2025 de forma comparativa con el mismo periodo del año anterior. </t>
    </r>
  </si>
  <si>
    <t>Tipo de cambio comprador</t>
  </si>
  <si>
    <t xml:space="preserve">Tipo de cambio vendedor       </t>
  </si>
  <si>
    <t>Tipo de cambio BCP</t>
  </si>
  <si>
    <t>Tipo de cambio único</t>
  </si>
  <si>
    <r>
      <rPr>
        <b/>
        <sz val="11"/>
        <color theme="1"/>
        <rFont val="Gantari"/>
      </rPr>
      <t>b)</t>
    </r>
    <r>
      <rPr>
        <sz val="11"/>
        <color theme="1"/>
        <rFont val="Gantari"/>
      </rPr>
      <t xml:space="preserve"> Los activos inmobiliarios del Fondo, que incluyen terrenos, construcciones en curso y costos asociados al desarrollo de proyectos, son reconocidos y medidos al costo.
El costo comprende el precio de adquisición del inmueble y todos los desembolsos directamente atribuibles al desarrollo, incluyendo costos de construcción, honorarios profesionales y otros gastos necesarios para dejar los activos en condiciones para su venta.
Dado que la intención del Fondo es la realización de estos activos mediante su venta en el curso normal de sus operaciones, los mismos no son clasificados como propiedades de inversión.
En consecuencia, dichos activos no son medidos a valor razonable, sino que se mantienen al costo, sujeto a evaluación de deterioro cuando existen indicios de que su valor en libros pudiera no ser recuperable.</t>
    </r>
  </si>
  <si>
    <t>DETALLE</t>
  </si>
  <si>
    <t>MONEDA EXTRANJERA</t>
  </si>
  <si>
    <t>CAMBIO VIGENTE</t>
  </si>
  <si>
    <t>CLASE</t>
  </si>
  <si>
    <t>MONTO</t>
  </si>
  <si>
    <t>ACTIVOS</t>
  </si>
  <si>
    <t>Disponibilidad</t>
  </si>
  <si>
    <t>PYG</t>
  </si>
  <si>
    <t>TOTAL ACTIVO</t>
  </si>
  <si>
    <t>PASIVOS</t>
  </si>
  <si>
    <t>POSICIÓN NETA</t>
  </si>
  <si>
    <t>Concepto</t>
  </si>
  <si>
    <t>Tipo de Cambio Actual</t>
  </si>
  <si>
    <t>Monto Ajustado Periodo Actual (USD)</t>
  </si>
  <si>
    <t>Ganancia por valuación de activos</t>
  </si>
  <si>
    <t>Pérdida por valuación de pasivos</t>
  </si>
  <si>
    <t>Diferencia Neta</t>
  </si>
  <si>
    <r>
      <rPr>
        <b/>
        <sz val="11"/>
        <color theme="1"/>
        <rFont val="Gantari"/>
      </rPr>
      <t xml:space="preserve">e) Gastos Operacionales y comisión de la Sociedad Administradora: </t>
    </r>
    <r>
      <rPr>
        <sz val="11"/>
        <color theme="1"/>
        <rFont val="Gantari"/>
      </rPr>
      <t>Durante el período, el Fondo no ha incurrido en gastos operacionales significativos distintos de la comisión de administración.
La Sociedad Administradora percibe una comisión por la gestión del Fondo, determinada conforme a lo establecido en el Reglamento de Gestión. Dicha comisión se calcula sobre activos, aplicando una tasa del 2%, y se reconoce en resultados en función de su devengamiento.
Al cierre del período, la comisión de la Sociedad Administradora asciende a:</t>
    </r>
  </si>
  <si>
    <t>Comisión por Administración</t>
  </si>
  <si>
    <t>TOTAL</t>
  </si>
  <si>
    <t>MES</t>
  </si>
  <si>
    <t>VALOR CUOTA</t>
  </si>
  <si>
    <t>PATRIMONIO NETO DEL FONDO</t>
  </si>
  <si>
    <t>N° DE PARTICIPES</t>
  </si>
  <si>
    <t>1er. TRIMESTRE</t>
  </si>
  <si>
    <t>4) Composición de las Cuentas</t>
  </si>
  <si>
    <r>
      <rPr>
        <sz val="11"/>
        <color theme="1"/>
        <rFont val="Gantari"/>
      </rPr>
      <t xml:space="preserve">    </t>
    </r>
    <r>
      <rPr>
        <b/>
        <sz val="11"/>
        <color theme="1"/>
        <rFont val="Gantari"/>
      </rPr>
      <t xml:space="preserve">4.1) </t>
    </r>
    <r>
      <rPr>
        <b/>
        <u/>
        <sz val="11"/>
        <color theme="1"/>
        <rFont val="Gantari"/>
      </rPr>
      <t>Disponibilidades:</t>
    </r>
    <r>
      <rPr>
        <sz val="11"/>
        <color theme="1"/>
        <rFont val="Gantari"/>
      </rPr>
      <t xml:space="preserve"> Esta cuenta esta compuesta por los saldos en los bancos a la fecha de estos estados financieros</t>
    </r>
  </si>
  <si>
    <t>CUENTAS</t>
  </si>
  <si>
    <t>FONDO DE INVERSIÓN NAVES INDUSTRIALES</t>
  </si>
  <si>
    <t>COMPOSICION DE LAS INVERSIONES DEL FONDO</t>
  </si>
  <si>
    <t>(DOLARES)</t>
  </si>
  <si>
    <t>Instrumento</t>
  </si>
  <si>
    <t>Sector</t>
  </si>
  <si>
    <t>País</t>
  </si>
  <si>
    <t>Fecha
Compra</t>
  </si>
  <si>
    <t>Moneda</t>
  </si>
  <si>
    <t>Val. Compra</t>
  </si>
  <si>
    <t>Val. Contable</t>
  </si>
  <si>
    <t>%
De las Inversiones en Relac. al Activo del Fondo</t>
  </si>
  <si>
    <t>Obra en Ejecución</t>
  </si>
  <si>
    <t>Inmobiliario</t>
  </si>
  <si>
    <t>Paraguay</t>
  </si>
  <si>
    <t>USD</t>
  </si>
  <si>
    <t>Inmueble</t>
  </si>
  <si>
    <t>TOTAL GENERAL</t>
  </si>
  <si>
    <r>
      <rPr>
        <sz val="11"/>
        <color theme="1"/>
        <rFont val="Gantari"/>
      </rPr>
      <t xml:space="preserve">    </t>
    </r>
    <r>
      <rPr>
        <b/>
        <sz val="11"/>
        <color theme="1"/>
        <rFont val="Gantari"/>
      </rPr>
      <t xml:space="preserve">4.3) </t>
    </r>
    <r>
      <rPr>
        <b/>
        <u/>
        <sz val="11"/>
        <color theme="1"/>
        <rFont val="Gantari"/>
      </rPr>
      <t>Deuda Operativa:</t>
    </r>
    <r>
      <rPr>
        <sz val="11"/>
        <color theme="1"/>
        <rFont val="Gantari"/>
      </rPr>
      <t>Las deudas operativas comprenden obligaciones originadas en el curso normal de las actividades del Fondo, incluyendo cuentas por pagar a proveedores, anticipos recibidos de clientes</t>
    </r>
  </si>
  <si>
    <t>Anticipo de Cliente - Seña departamentos</t>
  </si>
  <si>
    <t>Proveedores Locales</t>
  </si>
  <si>
    <r>
      <rPr>
        <sz val="11"/>
        <color theme="1"/>
        <rFont val="Gantari"/>
      </rPr>
      <t xml:space="preserve">    </t>
    </r>
    <r>
      <rPr>
        <b/>
        <sz val="11"/>
        <color theme="1"/>
        <rFont val="Gantari"/>
      </rPr>
      <t xml:space="preserve">4.4) </t>
    </r>
    <r>
      <rPr>
        <b/>
        <u/>
        <sz val="11"/>
        <color theme="1"/>
        <rFont val="Gantari"/>
      </rPr>
      <t>Acreedores por Operación:</t>
    </r>
    <r>
      <rPr>
        <sz val="11"/>
        <color theme="1"/>
        <rFont val="Gantari"/>
      </rPr>
      <t xml:space="preserve"> Es saldo pendiente de pago relacionado con la adquisición y desarrollo de activos inmobiliarios.</t>
    </r>
  </si>
  <si>
    <t>Provisión por adquisicion de inmueble</t>
  </si>
  <si>
    <r>
      <rPr>
        <sz val="11"/>
        <color theme="1"/>
        <rFont val="Gantari"/>
      </rPr>
      <t xml:space="preserve">    </t>
    </r>
    <r>
      <rPr>
        <b/>
        <sz val="11"/>
        <color theme="1"/>
        <rFont val="Gantari"/>
      </rPr>
      <t xml:space="preserve">4.5) </t>
    </r>
    <r>
      <rPr>
        <b/>
        <u/>
        <sz val="11"/>
        <color theme="1"/>
        <rFont val="Gantari"/>
      </rPr>
      <t>Comisión a Pagar a la Administradora</t>
    </r>
    <r>
      <rPr>
        <b/>
        <sz val="11"/>
        <color theme="1"/>
        <rFont val="Gantari"/>
      </rPr>
      <t xml:space="preserve">: </t>
    </r>
    <r>
      <rPr>
        <sz val="11"/>
        <color theme="1"/>
        <rFont val="Gantari"/>
      </rPr>
      <t>Incluye las comisiones de administración devengadas y pendientes de pago a la sociedad administradora al cierre del ejercicio.</t>
    </r>
  </si>
  <si>
    <r>
      <rPr>
        <sz val="11"/>
        <color theme="1"/>
        <rFont val="Gantari"/>
      </rPr>
      <t xml:space="preserve">    </t>
    </r>
    <r>
      <rPr>
        <b/>
        <sz val="11"/>
        <color theme="1"/>
        <rFont val="Gantari"/>
      </rPr>
      <t xml:space="preserve">4.6) </t>
    </r>
    <r>
      <rPr>
        <b/>
        <u/>
        <sz val="11"/>
        <color theme="1"/>
        <rFont val="Gantari"/>
      </rPr>
      <t>Capítal comprometido no integrado (Cuenta de Orden)</t>
    </r>
    <r>
      <rPr>
        <b/>
        <sz val="11"/>
        <color theme="1"/>
        <rFont val="Gantari"/>
      </rPr>
      <t>:</t>
    </r>
  </si>
  <si>
    <t>El Fondo de Inversión Inmobiliario Link Center emite cuotas de participación que pueden ser suscriptas por los inversores bajo esquemas de integración diferida, conforme a lo establecido en su Reglamento Interno y en los respectivos contratos de suscripción.
De acuerdo con las Normas Internacionales de Información Financiera (NIIF), el patrimonio del Fondo se reconoce únicamente por el importe efectivamente integrado por los partícipes. En consecuencia, los compromisos de aporte asumidos por los inversores y pendientes de integración a la fecha de cierre no son reconocidos como activos ni como patrimonio del Fondo.
No obstante, a efectos informativos, el Fondo expone en cuentas de orden el detalle del capital comprometido pendiente de integración.
La composición del capital comprometido es la siguiente:</t>
  </si>
  <si>
    <t>Composición del Capital</t>
  </si>
  <si>
    <t>Capital total suscripto</t>
  </si>
  <si>
    <t>(-) Capital efectivamente integrado</t>
  </si>
  <si>
    <t>Capital pendiente de integración</t>
  </si>
  <si>
    <t>Clasificación del capital pendiente de integración</t>
  </si>
  <si>
    <t>Corriente (a integrar en los próximos 12 meses)</t>
  </si>
  <si>
    <t>No corriente (a integrar en más de 12 meses)</t>
  </si>
  <si>
    <r>
      <t>c) Posición en Moneda Extranjera:</t>
    </r>
    <r>
      <rPr>
        <sz val="7"/>
        <color theme="1"/>
        <rFont val="Gantari"/>
      </rPr>
      <t xml:space="preserve"> </t>
    </r>
    <r>
      <rPr>
        <sz val="11"/>
        <color theme="1"/>
        <rFont val="Gantari"/>
      </rPr>
      <t>La moneda funcional del Fondo es el dólar estadounidense (USD), en función de la naturaleza de sus operaciones y la moneda predominante en la cual se generan y gestionan sus flujos de efectivo.
En consecuencia, se consideran como moneda extranjera aquellas transacciones y saldos denominados en guaraníes (PYG).
Al cierre del período, la posición en moneda extranjera del Fondo es la siguiente:</t>
    </r>
  </si>
  <si>
    <r>
      <t>d) Diferencia de Cambio en Moneda Extranjera:</t>
    </r>
    <r>
      <rPr>
        <sz val="10"/>
        <color theme="1"/>
        <rFont val="Gantari"/>
      </rPr>
      <t xml:space="preserve"> La diferencia de cambio en moneda extranjera refleja los efectos derivados de la actualización de activos y pasivos denominados en moneda distinta a la moneda funcional del Fondo.
La moneda funcional es el dólar estadounidense (USD), las partidas en guaraníes (PYG) son convertidas utilizando el tipo de cambio de cierre. Las fluctuaciones en el tipo de cambio entre periodos generan diferencias de cambio, las cuales son reconocidas en el estado de resultados.</t>
    </r>
  </si>
  <si>
    <t>Diferencia de Cambio</t>
  </si>
  <si>
    <t xml:space="preserve">Obras en Ejecucion </t>
  </si>
  <si>
    <t>Credito Fiscal</t>
  </si>
  <si>
    <t xml:space="preserve">Costos Indirectos </t>
  </si>
  <si>
    <t>Impuesto Inmobiliario a Devengar</t>
  </si>
  <si>
    <t>Acreedores Varios</t>
  </si>
  <si>
    <t>Deudas Fiscales</t>
  </si>
  <si>
    <t>Prestamos Bancarios</t>
  </si>
  <si>
    <t>Intereses a Pagar – Préstamo</t>
  </si>
  <si>
    <t>Deuda Financiera</t>
  </si>
  <si>
    <t>Ganancia por valuación de pasivos</t>
  </si>
  <si>
    <t>Pérdida por valuación de activos</t>
  </si>
  <si>
    <r>
      <t xml:space="preserve">f) Información Estadística: </t>
    </r>
    <r>
      <rPr>
        <sz val="11"/>
        <color theme="1"/>
        <rFont val="Gantari"/>
      </rPr>
      <t>En cumplimiento de lo establecido en la normativa vigente, se presenta a continuación la información estadística del Fondo correspondiente al período, la cual incluye la evolución mensual del valor de la cuota parte, el patrimonio neto y el número de partícipes.</t>
    </r>
    <r>
      <rPr>
        <u/>
        <sz val="11"/>
        <color theme="1"/>
        <rFont val="Gantari"/>
      </rPr>
      <t xml:space="preserve">
</t>
    </r>
    <r>
      <rPr>
        <sz val="11"/>
        <color theme="1"/>
        <rFont val="Gantari"/>
      </rPr>
      <t>Durante el período, el Fondo se encuentra en etapa de desarrollo de sus inversiones, por lo que la evolución de dichas variables es limitada y responde principalmente a los aportes iniciales y a los costos incurridos en la estructuración del proyecto.
En consecuencia, el valor cuota y el patrimonio neto no presentan variaciones significativas durante el período, y la cantidad de partícipes se mantiene conforme a la etapa inicial del Fondo.</t>
    </r>
  </si>
  <si>
    <t xml:space="preserve">ENERO </t>
  </si>
  <si>
    <t>FEBRERO</t>
  </si>
  <si>
    <t>MARZO</t>
  </si>
  <si>
    <t>2do. TRIMESTRE</t>
  </si>
  <si>
    <t>ABRIL</t>
  </si>
  <si>
    <t>MAYO</t>
  </si>
  <si>
    <t>JUNIO</t>
  </si>
  <si>
    <t>Banco Ueno USD  Caja de Ahorro</t>
  </si>
  <si>
    <t>Banco Ueno Gs Caja de Ahorro</t>
  </si>
  <si>
    <t>Banco Gnb Gs. Cta Cte</t>
  </si>
  <si>
    <t>Banco Gnb USD  Caja de Ahorro</t>
  </si>
  <si>
    <r>
      <t>4.2)</t>
    </r>
    <r>
      <rPr>
        <b/>
        <u/>
        <sz val="7"/>
        <color theme="1"/>
        <rFont val="Gantari"/>
      </rPr>
      <t xml:space="preserve"> </t>
    </r>
    <r>
      <rPr>
        <b/>
        <u/>
        <sz val="11"/>
        <color theme="1"/>
        <rFont val="Gantari"/>
      </rPr>
      <t>Inversiones</t>
    </r>
    <r>
      <rPr>
        <b/>
        <u/>
        <sz val="7"/>
        <color theme="1"/>
        <rFont val="Gantari"/>
      </rPr>
      <t>:</t>
    </r>
    <r>
      <rPr>
        <u/>
        <sz val="11"/>
        <color theme="1"/>
        <rFont val="Gantari"/>
      </rPr>
      <t xml:space="preserve"> </t>
    </r>
    <r>
      <rPr>
        <sz val="11"/>
        <color theme="1"/>
        <rFont val="Gantari"/>
      </rPr>
      <t xml:space="preserve">Las inversiones del Fondo están compuestas principalmente por activos de naturaleza inmobiliaria, incluyendo la adquisición de terrenos y los costos asociados al desarrollo de proyectos en curso.
En virtud de la naturaleza de estas inversiones, no resultan aplicables ciertos campos de información requeridos para instrumentos financieros, tales como tasa de interés, fecha de vencimiento o emisor.
En consecuencia, el Fondo presenta la composición de sus inversiones adaptando el formato establecido en la normativa vigente, a efectos de reflejar adecuadamente la naturaleza económica de los activos.
Las inversiones son reconocidas y medidas al costo, el cual incluye el precio de adquisición del inmueble y todos los costos directamente atribuibles al desarrollo del proyecto.
</t>
    </r>
    <r>
      <rPr>
        <b/>
        <sz val="11"/>
        <color theme="1"/>
        <rFont val="Gantari"/>
      </rPr>
      <t xml:space="preserve">
</t>
    </r>
    <r>
      <rPr>
        <sz val="11"/>
        <color theme="1"/>
        <rFont val="Gantari"/>
      </rPr>
      <t>La composición de las inversiones al cierre del período es la siguiente:</t>
    </r>
  </si>
  <si>
    <r>
      <t xml:space="preserve">Otros Egresos </t>
    </r>
    <r>
      <rPr>
        <b/>
        <sz val="11"/>
        <color theme="1"/>
        <rFont val="Gantari"/>
      </rPr>
      <t>Nota 4.7</t>
    </r>
  </si>
  <si>
    <t>OTROS EGRESOS</t>
  </si>
  <si>
    <t>Gastos de Asamblea</t>
  </si>
  <si>
    <t>Gastos de Auditoria</t>
  </si>
  <si>
    <t>Gastos Fiscales</t>
  </si>
  <si>
    <t>Comité de Vigilancia</t>
  </si>
  <si>
    <t>Gastos Bancarios</t>
  </si>
  <si>
    <t>OTROS INGRESOS</t>
  </si>
  <si>
    <t>11.277.406,49 </t>
  </si>
  <si>
    <t>11.913.465,10 </t>
  </si>
  <si>
    <t>12.035.858,50 </t>
  </si>
  <si>
    <t>11.429.511,36 </t>
  </si>
  <si>
    <t>12.246.199,62 </t>
  </si>
  <si>
    <t>12.852.918,37 </t>
  </si>
  <si>
    <r>
      <t xml:space="preserve">    4.7) </t>
    </r>
    <r>
      <rPr>
        <b/>
        <u/>
        <sz val="11"/>
        <color theme="1"/>
        <rFont val="Gantari"/>
      </rPr>
      <t xml:space="preserve">Otros Egresos/ Ingresos: </t>
    </r>
    <r>
      <rPr>
        <sz val="11"/>
        <color theme="1"/>
        <rFont val="Gantari"/>
      </rPr>
      <t>Este rubro comprende los ingresos y egresos derivados de operaciones vinculadas con la actividad del Fondo que, por su naturaleza, son reconocidos separadamente de los demás conceptos de ingresos y egresos expuestos en el Estado de Resultados. Los importes son reconocidos contablemente de acuerdo con su naturaleza y en el período en que se devengan.</t>
    </r>
  </si>
  <si>
    <r>
      <t>Acreedor por compra de Inmuebles</t>
    </r>
    <r>
      <rPr>
        <sz val="9"/>
        <color rgb="FF000000"/>
        <rFont val="Gantari"/>
      </rPr>
      <t xml:space="preserve"> </t>
    </r>
    <r>
      <rPr>
        <b/>
        <sz val="9"/>
        <color rgb="FF000000"/>
        <rFont val="Gantari"/>
      </rPr>
      <t>Nota 4.4</t>
    </r>
  </si>
  <si>
    <t>SALDO AL 30/06/2026</t>
  </si>
  <si>
    <r>
      <t xml:space="preserve">Otros Ingresos </t>
    </r>
    <r>
      <rPr>
        <b/>
        <sz val="11"/>
        <color theme="1"/>
        <rFont val="Gantari"/>
      </rPr>
      <t>Nota 4.7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</si>
</sst>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3" formatCode="_ * #,##0.00_ ;_ * \-#,##0.00_ ;_ * &quot;-&quot;??_ ;_ @_ "/>
    <numFmt numFmtId="164" formatCode="_(* #,##0.00_);_(* \(#,##0.00\);_(* &quot;-&quot;_);_(@_)"/>
    <numFmt numFmtId="165" formatCode="_ * #,##0.00_ ;_ * \-#,##0.00_ ;_ * &quot;-&quot;_ ;_ @_ "/>
    <numFmt numFmtId="166" formatCode="_-* #,##0.00_-;\-* #,##0.00_-;_-* &quot;-&quot;??_-;_-@"/>
    <numFmt numFmtId="167" formatCode="_-* #,##0.00_-;\-* #,##0.00_-;_-* &quot;-&quot;_-;_-@"/>
    <numFmt numFmtId="168" formatCode="_-* #,##0_-;\-* #,##0_-;_-* &quot;-&quot;_-;_-@"/>
    <numFmt numFmtId="169" formatCode="_ * #,##0.000000_ ;_ * \-#,##0.000000_ ;_ * &quot;-&quot;_ ;_ @_ "/>
    <numFmt numFmtId="170" formatCode="_ * #,##0.000000_ ;_ * \-#,##0.000000_ ;_ * &quot;-&quot;??????_ ;_ @_ "/>
  </numFmts>
  <fonts count="33">
    <font>
      <sz val="11"/>
      <color theme="1"/>
      <name val="Calibri"/>
      <scheme val="minor"/>
    </font>
    <font>
      <sz val="11"/>
      <color theme="1"/>
      <name val="Gantari"/>
    </font>
    <font>
      <u/>
      <sz val="11"/>
      <color theme="1"/>
      <name val="Gantari"/>
    </font>
    <font>
      <b/>
      <sz val="11"/>
      <color theme="1"/>
      <name val="Gantari"/>
    </font>
    <font>
      <sz val="11"/>
      <name val="Calibri"/>
      <family val="2"/>
    </font>
    <font>
      <b/>
      <u/>
      <sz val="11"/>
      <color theme="1"/>
      <name val="Gantari"/>
    </font>
    <font>
      <b/>
      <sz val="11"/>
      <color rgb="FF000000"/>
      <name val="Gantari"/>
    </font>
    <font>
      <sz val="11"/>
      <color rgb="FF000000"/>
      <name val="Gantari"/>
    </font>
    <font>
      <b/>
      <u/>
      <sz val="11"/>
      <color theme="1"/>
      <name val="Gantari"/>
    </font>
    <font>
      <u/>
      <sz val="11"/>
      <color rgb="FF0000FF"/>
      <name val="Gantari"/>
    </font>
    <font>
      <b/>
      <sz val="8"/>
      <color theme="1"/>
      <name val="Gantari"/>
    </font>
    <font>
      <b/>
      <u/>
      <sz val="11"/>
      <color theme="1"/>
      <name val="Gantari"/>
    </font>
    <font>
      <b/>
      <u/>
      <sz val="11"/>
      <color theme="1"/>
      <name val="Gantari"/>
    </font>
    <font>
      <b/>
      <u/>
      <sz val="11"/>
      <color theme="1"/>
      <name val="Gantari"/>
    </font>
    <font>
      <b/>
      <u/>
      <sz val="11"/>
      <color theme="1"/>
      <name val="Gantari"/>
    </font>
    <font>
      <b/>
      <u/>
      <sz val="11"/>
      <color theme="1"/>
      <name val="Gantari"/>
    </font>
    <font>
      <b/>
      <u/>
      <sz val="11"/>
      <color theme="1"/>
      <name val="Gantari"/>
    </font>
    <font>
      <b/>
      <u/>
      <sz val="11"/>
      <color theme="1"/>
      <name val="Gantari"/>
    </font>
    <font>
      <b/>
      <u/>
      <sz val="11"/>
      <color theme="1"/>
      <name val="Gantari"/>
    </font>
    <font>
      <b/>
      <u/>
      <sz val="11"/>
      <color theme="1"/>
      <name val="Gantari"/>
    </font>
    <font>
      <sz val="11"/>
      <color theme="1"/>
      <name val="Museo Sans 100"/>
    </font>
    <font>
      <b/>
      <u/>
      <sz val="11"/>
      <color theme="1"/>
      <name val="Gantari"/>
    </font>
    <font>
      <b/>
      <sz val="11"/>
      <color theme="1"/>
      <name val="Museo Sans 100"/>
    </font>
    <font>
      <b/>
      <u/>
      <sz val="11"/>
      <color rgb="FF000000"/>
      <name val="Gantari"/>
    </font>
    <font>
      <b/>
      <sz val="9"/>
      <color rgb="FF000000"/>
      <name val="Gantari"/>
    </font>
    <font>
      <sz val="9"/>
      <color rgb="FF000000"/>
      <name val="Gantari"/>
    </font>
    <font>
      <sz val="9"/>
      <color theme="1"/>
      <name val="Gantari"/>
    </font>
    <font>
      <b/>
      <sz val="9"/>
      <color theme="1"/>
      <name val="Gantari"/>
    </font>
    <font>
      <b/>
      <sz val="7"/>
      <color theme="1"/>
      <name val="Gantari"/>
    </font>
    <font>
      <sz val="7"/>
      <color theme="1"/>
      <name val="Gantari"/>
    </font>
    <font>
      <sz val="10"/>
      <color theme="1"/>
      <name val="Gantari"/>
    </font>
    <font>
      <b/>
      <u/>
      <sz val="7"/>
      <color theme="1"/>
      <name val="Gantari"/>
    </font>
    <font>
      <sz val="11"/>
      <color theme="1"/>
      <name val="Calibri"/>
      <family val="2"/>
      <scheme val="minor"/>
    </font>
  </fonts>
  <fills count="4">
    <fill>
      <patternFill patternType="none"/>
    </fill>
    <fill>
      <patternFill patternType="gray125"/>
    </fill>
    <fill>
      <patternFill patternType="solid">
        <fgColor rgb="FFA8D08D"/>
        <bgColor rgb="FFA8D08D"/>
      </patternFill>
    </fill>
    <fill>
      <patternFill patternType="solid">
        <fgColor rgb="FFFFFFFF"/>
        <bgColor rgb="FFFFFFFF"/>
      </patternFill>
    </fill>
  </fills>
  <borders count="47">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rgb="FF000000"/>
      </top>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top/>
      <bottom/>
      <diagonal/>
    </border>
    <border>
      <left style="thin">
        <color rgb="FF000000"/>
      </left>
      <right style="thin">
        <color indexed="64"/>
      </right>
      <top/>
      <bottom/>
      <diagonal/>
    </border>
    <border>
      <left style="thin">
        <color indexed="64"/>
      </left>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41" fontId="32" fillId="0" borderId="0" applyFont="0" applyFill="0" applyBorder="0" applyAlignment="0" applyProtection="0"/>
  </cellStyleXfs>
  <cellXfs count="213">
    <xf numFmtId="0" fontId="0" fillId="0" borderId="0" xfId="0"/>
    <xf numFmtId="0" fontId="1" fillId="0" borderId="0" xfId="0" applyFont="1"/>
    <xf numFmtId="0" fontId="2" fillId="0" borderId="0" xfId="0" applyFont="1"/>
    <xf numFmtId="0" fontId="3" fillId="0" borderId="4" xfId="0" applyFont="1" applyBorder="1" applyAlignment="1">
      <alignment horizontal="center"/>
    </xf>
    <xf numFmtId="14" fontId="3" fillId="0" borderId="4" xfId="0" applyNumberFormat="1" applyFont="1" applyBorder="1" applyAlignment="1">
      <alignment horizontal="center"/>
    </xf>
    <xf numFmtId="0" fontId="3" fillId="0" borderId="4" xfId="0" applyFont="1" applyBorder="1"/>
    <xf numFmtId="164" fontId="3" fillId="0" borderId="4" xfId="0" applyNumberFormat="1" applyFont="1" applyBorder="1"/>
    <xf numFmtId="0" fontId="3" fillId="0" borderId="0" xfId="0" applyFont="1"/>
    <xf numFmtId="165" fontId="1" fillId="0" borderId="0" xfId="0" applyNumberFormat="1" applyFont="1"/>
    <xf numFmtId="0" fontId="3" fillId="0" borderId="4" xfId="0" applyFont="1" applyBorder="1" applyAlignment="1">
      <alignment horizontal="center" vertical="center"/>
    </xf>
    <xf numFmtId="0" fontId="6" fillId="3" borderId="5" xfId="0" applyFont="1" applyFill="1" applyBorder="1" applyAlignment="1">
      <alignment horizontal="center" vertical="center"/>
    </xf>
    <xf numFmtId="166" fontId="1" fillId="0" borderId="0" xfId="0" applyNumberFormat="1" applyFont="1"/>
    <xf numFmtId="14" fontId="6" fillId="3" borderId="5" xfId="0" applyNumberFormat="1" applyFont="1" applyFill="1" applyBorder="1" applyAlignment="1">
      <alignment horizontal="center" vertical="center"/>
    </xf>
    <xf numFmtId="14" fontId="3" fillId="0" borderId="4" xfId="0" applyNumberFormat="1" applyFont="1" applyBorder="1" applyAlignment="1">
      <alignment horizontal="center" vertical="center"/>
    </xf>
    <xf numFmtId="0" fontId="3" fillId="0" borderId="6" xfId="0" applyFont="1" applyBorder="1"/>
    <xf numFmtId="164" fontId="1" fillId="0" borderId="6" xfId="0" applyNumberFormat="1" applyFont="1" applyBorder="1"/>
    <xf numFmtId="0" fontId="7" fillId="3" borderId="5" xfId="0" applyFont="1" applyFill="1" applyBorder="1" applyAlignment="1">
      <alignment vertical="center"/>
    </xf>
    <xf numFmtId="167" fontId="7" fillId="0" borderId="7" xfId="0" applyNumberFormat="1" applyFont="1" applyBorder="1" applyAlignment="1">
      <alignment horizontal="center" vertical="center"/>
    </xf>
    <xf numFmtId="0" fontId="1" fillId="0" borderId="8" xfId="0" applyFont="1" applyBorder="1"/>
    <xf numFmtId="164" fontId="1" fillId="0" borderId="8" xfId="0" applyNumberFormat="1" applyFont="1" applyBorder="1"/>
    <xf numFmtId="0" fontId="8" fillId="0" borderId="9" xfId="0" applyFont="1" applyBorder="1"/>
    <xf numFmtId="164" fontId="3" fillId="0" borderId="6" xfId="0" applyNumberFormat="1" applyFont="1" applyBorder="1"/>
    <xf numFmtId="0" fontId="1" fillId="0" borderId="10" xfId="0" applyFont="1" applyBorder="1"/>
    <xf numFmtId="164" fontId="3" fillId="0" borderId="10" xfId="0" applyNumberFormat="1" applyFont="1" applyBorder="1"/>
    <xf numFmtId="0" fontId="9" fillId="0" borderId="8" xfId="0" applyFont="1" applyBorder="1"/>
    <xf numFmtId="164" fontId="1" fillId="0" borderId="10" xfId="0" applyNumberFormat="1" applyFont="1" applyBorder="1"/>
    <xf numFmtId="167" fontId="1" fillId="0" borderId="11" xfId="0" applyNumberFormat="1" applyFont="1" applyBorder="1"/>
    <xf numFmtId="164" fontId="3" fillId="0" borderId="8" xfId="0" applyNumberFormat="1" applyFont="1" applyBorder="1"/>
    <xf numFmtId="0" fontId="1" fillId="0" borderId="9" xfId="0" applyFont="1" applyBorder="1"/>
    <xf numFmtId="167" fontId="7" fillId="3" borderId="12" xfId="0" applyNumberFormat="1" applyFont="1" applyFill="1" applyBorder="1" applyAlignment="1">
      <alignment horizontal="center" vertical="center"/>
    </xf>
    <xf numFmtId="0" fontId="6" fillId="3" borderId="13" xfId="0" applyFont="1" applyFill="1" applyBorder="1" applyAlignment="1">
      <alignment vertical="center"/>
    </xf>
    <xf numFmtId="0" fontId="3" fillId="0" borderId="9" xfId="0" applyFont="1" applyBorder="1"/>
    <xf numFmtId="167" fontId="6" fillId="3" borderId="13" xfId="0" applyNumberFormat="1" applyFont="1" applyFill="1" applyBorder="1" applyAlignment="1">
      <alignment horizontal="center" vertical="center"/>
    </xf>
    <xf numFmtId="0" fontId="10" fillId="0" borderId="0" xfId="0" applyFont="1" applyAlignment="1">
      <alignment horizontal="left"/>
    </xf>
    <xf numFmtId="0" fontId="6" fillId="3" borderId="5" xfId="0" applyFont="1" applyFill="1" applyBorder="1" applyAlignment="1">
      <alignment vertical="center"/>
    </xf>
    <xf numFmtId="0" fontId="3" fillId="0" borderId="0" xfId="0" applyFont="1" applyAlignment="1">
      <alignment horizontal="left" vertical="center" wrapText="1"/>
    </xf>
    <xf numFmtId="167" fontId="7" fillId="3" borderId="14" xfId="0" applyNumberFormat="1" applyFont="1" applyFill="1" applyBorder="1" applyAlignment="1">
      <alignment horizontal="center" vertical="center"/>
    </xf>
    <xf numFmtId="0" fontId="3" fillId="0" borderId="4" xfId="0" applyFont="1" applyBorder="1" applyAlignment="1">
      <alignment horizontal="left" vertical="center" wrapText="1"/>
    </xf>
    <xf numFmtId="168" fontId="1" fillId="0" borderId="0" xfId="0" applyNumberFormat="1" applyFont="1"/>
    <xf numFmtId="164" fontId="3" fillId="0" borderId="6" xfId="0" applyNumberFormat="1" applyFont="1" applyBorder="1" applyAlignment="1">
      <alignment horizontal="center" vertical="center" wrapText="1"/>
    </xf>
    <xf numFmtId="0" fontId="3" fillId="0" borderId="15" xfId="0" applyFont="1" applyBorder="1"/>
    <xf numFmtId="0" fontId="7" fillId="3" borderId="14" xfId="0" applyFont="1" applyFill="1" applyBorder="1" applyAlignment="1">
      <alignment vertical="center"/>
    </xf>
    <xf numFmtId="164" fontId="3" fillId="0" borderId="16" xfId="0" applyNumberFormat="1" applyFont="1" applyBorder="1"/>
    <xf numFmtId="43" fontId="1" fillId="0" borderId="0" xfId="0" applyNumberFormat="1" applyFont="1"/>
    <xf numFmtId="0" fontId="1" fillId="0" borderId="6" xfId="0" applyFont="1" applyBorder="1"/>
    <xf numFmtId="0" fontId="6" fillId="3" borderId="4" xfId="0" applyFont="1" applyFill="1" applyBorder="1" applyAlignment="1">
      <alignment vertical="center"/>
    </xf>
    <xf numFmtId="0" fontId="3" fillId="0" borderId="0" xfId="0" applyFont="1" applyAlignment="1">
      <alignment horizontal="left" wrapText="1"/>
    </xf>
    <xf numFmtId="0" fontId="3" fillId="0" borderId="4" xfId="0" applyFont="1" applyBorder="1" applyAlignment="1">
      <alignment horizontal="left" wrapText="1"/>
    </xf>
    <xf numFmtId="167" fontId="6" fillId="3" borderId="4" xfId="0" applyNumberFormat="1" applyFont="1" applyFill="1" applyBorder="1" applyAlignment="1">
      <alignment horizontal="center" vertical="center"/>
    </xf>
    <xf numFmtId="164" fontId="3" fillId="0" borderId="10" xfId="0" applyNumberFormat="1" applyFont="1" applyBorder="1" applyAlignment="1">
      <alignment horizontal="center" vertical="center" wrapText="1"/>
    </xf>
    <xf numFmtId="164" fontId="1" fillId="0" borderId="11" xfId="0" applyNumberFormat="1" applyFont="1" applyBorder="1" applyAlignment="1">
      <alignment horizontal="center"/>
    </xf>
    <xf numFmtId="167" fontId="6" fillId="0" borderId="4" xfId="0" applyNumberFormat="1" applyFont="1" applyBorder="1" applyAlignment="1">
      <alignment horizontal="center" vertical="center"/>
    </xf>
    <xf numFmtId="0" fontId="3" fillId="0" borderId="10" xfId="0" applyFont="1" applyBorder="1"/>
    <xf numFmtId="164" fontId="3" fillId="0" borderId="4" xfId="0" applyNumberFormat="1" applyFont="1" applyBorder="1" applyAlignment="1">
      <alignment horizontal="center"/>
    </xf>
    <xf numFmtId="168" fontId="6" fillId="3" borderId="4" xfId="0" applyNumberFormat="1" applyFont="1" applyFill="1" applyBorder="1" applyAlignment="1">
      <alignment horizontal="center" vertical="center"/>
    </xf>
    <xf numFmtId="0" fontId="1" fillId="0" borderId="4" xfId="0" applyFont="1" applyBorder="1"/>
    <xf numFmtId="168" fontId="1" fillId="0" borderId="4" xfId="0" applyNumberFormat="1" applyFont="1" applyBorder="1"/>
    <xf numFmtId="168" fontId="3" fillId="0" borderId="4" xfId="0" applyNumberFormat="1" applyFont="1" applyBorder="1" applyAlignment="1">
      <alignment horizontal="center"/>
    </xf>
    <xf numFmtId="3" fontId="10" fillId="0" borderId="0" xfId="0" applyNumberFormat="1" applyFont="1" applyAlignment="1">
      <alignment vertical="top"/>
    </xf>
    <xf numFmtId="169" fontId="1" fillId="0" borderId="0" xfId="0" applyNumberFormat="1" applyFont="1"/>
    <xf numFmtId="170" fontId="1" fillId="0" borderId="0" xfId="0" applyNumberFormat="1" applyFont="1"/>
    <xf numFmtId="0" fontId="1" fillId="0" borderId="0" xfId="0" applyFont="1" applyAlignment="1">
      <alignment horizontal="left" vertical="top" wrapText="1"/>
    </xf>
    <xf numFmtId="0" fontId="1" fillId="0" borderId="4" xfId="0" applyFont="1" applyBorder="1" applyAlignment="1">
      <alignment horizontal="left" vertical="center"/>
    </xf>
    <xf numFmtId="0" fontId="3" fillId="0" borderId="0" xfId="0" applyFont="1" applyAlignment="1">
      <alignment horizontal="left" vertical="center"/>
    </xf>
    <xf numFmtId="164" fontId="1" fillId="0" borderId="0" xfId="0" applyNumberFormat="1" applyFont="1" applyAlignment="1">
      <alignment horizontal="center"/>
    </xf>
    <xf numFmtId="0" fontId="3" fillId="0" borderId="17" xfId="0" applyFont="1" applyBorder="1" applyAlignment="1">
      <alignment horizontal="center" vertical="center" wrapText="1"/>
    </xf>
    <xf numFmtId="0" fontId="1" fillId="0" borderId="17" xfId="0" applyFont="1" applyBorder="1" applyAlignment="1">
      <alignment horizontal="left" vertical="center" wrapText="1"/>
    </xf>
    <xf numFmtId="0" fontId="1" fillId="0" borderId="0" xfId="0" applyFont="1" applyAlignment="1">
      <alignment horizontal="left"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5" xfId="0" applyFont="1" applyBorder="1" applyAlignment="1">
      <alignment vertical="center"/>
    </xf>
    <xf numFmtId="0" fontId="1" fillId="0" borderId="15" xfId="0" applyFont="1" applyBorder="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vertical="center"/>
    </xf>
    <xf numFmtId="0" fontId="1" fillId="0" borderId="9" xfId="0" applyFont="1" applyBorder="1" applyAlignment="1">
      <alignment horizontal="center" vertical="center"/>
    </xf>
    <xf numFmtId="168" fontId="1" fillId="0" borderId="8" xfId="0" applyNumberFormat="1" applyFont="1" applyBorder="1" applyAlignment="1">
      <alignment horizontal="center" vertical="center"/>
    </xf>
    <xf numFmtId="165" fontId="1" fillId="0" borderId="8" xfId="0" applyNumberFormat="1" applyFont="1" applyBorder="1" applyAlignment="1">
      <alignment horizontal="center" vertical="center"/>
    </xf>
    <xf numFmtId="167" fontId="1" fillId="0" borderId="8" xfId="0" applyNumberFormat="1" applyFont="1" applyBorder="1" applyAlignment="1">
      <alignment horizontal="center" vertical="center"/>
    </xf>
    <xf numFmtId="0" fontId="3" fillId="0" borderId="8" xfId="0" applyFont="1" applyBorder="1" applyAlignment="1">
      <alignment vertical="center"/>
    </xf>
    <xf numFmtId="0" fontId="3" fillId="0" borderId="9" xfId="0" applyFont="1" applyBorder="1" applyAlignment="1">
      <alignment horizontal="center" vertical="center"/>
    </xf>
    <xf numFmtId="168" fontId="3" fillId="0" borderId="10" xfId="0" applyNumberFormat="1" applyFont="1" applyBorder="1" applyAlignment="1">
      <alignment horizontal="center" vertical="center"/>
    </xf>
    <xf numFmtId="165" fontId="3" fillId="0" borderId="10" xfId="0" applyNumberFormat="1" applyFont="1" applyBorder="1" applyAlignment="1">
      <alignment horizontal="center" vertical="center"/>
    </xf>
    <xf numFmtId="0" fontId="3" fillId="0" borderId="6" xfId="0" applyFont="1" applyBorder="1" applyAlignment="1">
      <alignment vertical="center"/>
    </xf>
    <xf numFmtId="165" fontId="1" fillId="0" borderId="6" xfId="0" applyNumberFormat="1" applyFont="1" applyBorder="1" applyAlignment="1">
      <alignment horizontal="center" vertical="center"/>
    </xf>
    <xf numFmtId="165" fontId="1" fillId="0" borderId="11" xfId="0" applyNumberFormat="1" applyFont="1" applyBorder="1" applyAlignment="1">
      <alignment horizontal="center" vertical="center"/>
    </xf>
    <xf numFmtId="0" fontId="12" fillId="0" borderId="17" xfId="0" applyFont="1" applyBorder="1" applyAlignment="1">
      <alignment vertical="center"/>
    </xf>
    <xf numFmtId="0" fontId="13" fillId="0" borderId="4" xfId="0" applyFont="1" applyBorder="1" applyAlignment="1">
      <alignment horizontal="center" vertical="center"/>
    </xf>
    <xf numFmtId="168" fontId="14" fillId="0" borderId="16" xfId="0" applyNumberFormat="1" applyFont="1" applyBorder="1" applyAlignment="1">
      <alignment horizontal="center" vertical="center"/>
    </xf>
    <xf numFmtId="165" fontId="15" fillId="0" borderId="17" xfId="0" applyNumberFormat="1" applyFont="1" applyBorder="1" applyAlignment="1">
      <alignment horizontal="center" vertical="center"/>
    </xf>
    <xf numFmtId="165" fontId="16" fillId="0" borderId="18" xfId="0" applyNumberFormat="1" applyFont="1" applyBorder="1" applyAlignment="1">
      <alignment horizontal="center" vertical="center"/>
    </xf>
    <xf numFmtId="0" fontId="17" fillId="0" borderId="0" xfId="0" applyFont="1" applyAlignment="1">
      <alignment vertical="center"/>
    </xf>
    <xf numFmtId="0" fontId="18" fillId="0" borderId="0" xfId="0" applyFont="1" applyAlignment="1">
      <alignment horizontal="center" vertical="center"/>
    </xf>
    <xf numFmtId="165" fontId="19" fillId="0" borderId="0" xfId="0" applyNumberFormat="1" applyFont="1" applyAlignment="1">
      <alignment horizontal="center" vertical="center"/>
    </xf>
    <xf numFmtId="0" fontId="20" fillId="0" borderId="0" xfId="0" applyFont="1"/>
    <xf numFmtId="168" fontId="20" fillId="0" borderId="0" xfId="0" applyNumberFormat="1" applyFont="1"/>
    <xf numFmtId="0" fontId="1" fillId="0" borderId="4" xfId="0" applyFont="1" applyBorder="1" applyAlignment="1">
      <alignment vertical="center" wrapText="1"/>
    </xf>
    <xf numFmtId="165" fontId="1" fillId="0" borderId="4" xfId="0" applyNumberFormat="1" applyFont="1" applyBorder="1" applyAlignment="1">
      <alignment horizontal="center" vertical="center"/>
    </xf>
    <xf numFmtId="0" fontId="21" fillId="0" borderId="0" xfId="0" applyFont="1" applyAlignment="1">
      <alignment vertical="center" wrapText="1"/>
    </xf>
    <xf numFmtId="0" fontId="3" fillId="0" borderId="0" xfId="0" applyFont="1" applyAlignment="1">
      <alignment horizontal="left"/>
    </xf>
    <xf numFmtId="0" fontId="3" fillId="0" borderId="17" xfId="0" applyFont="1" applyBorder="1" applyAlignment="1">
      <alignment horizontal="center" vertical="center"/>
    </xf>
    <xf numFmtId="165" fontId="3" fillId="0" borderId="4" xfId="0" applyNumberFormat="1" applyFont="1" applyBorder="1" applyAlignment="1">
      <alignment horizontal="center" vertical="center"/>
    </xf>
    <xf numFmtId="0" fontId="3" fillId="0" borderId="16" xfId="0" applyFont="1" applyBorder="1"/>
    <xf numFmtId="0" fontId="3" fillId="0" borderId="10" xfId="0" applyFont="1" applyBorder="1" applyAlignment="1">
      <alignment horizontal="center" vertical="center"/>
    </xf>
    <xf numFmtId="165" fontId="3" fillId="0" borderId="10" xfId="0" applyNumberFormat="1" applyFont="1" applyBorder="1"/>
    <xf numFmtId="0" fontId="22" fillId="0" borderId="19" xfId="0" applyFont="1" applyBorder="1" applyAlignment="1">
      <alignment horizontal="center" vertical="top"/>
    </xf>
    <xf numFmtId="14" fontId="3" fillId="0" borderId="6" xfId="0" applyNumberFormat="1" applyFont="1" applyBorder="1" applyAlignment="1">
      <alignment horizontal="center" vertical="center"/>
    </xf>
    <xf numFmtId="0" fontId="1" fillId="0" borderId="15" xfId="0" applyFont="1" applyBorder="1" applyAlignment="1">
      <alignment horizontal="left" vertical="top"/>
    </xf>
    <xf numFmtId="165" fontId="1" fillId="0" borderId="6" xfId="0" applyNumberFormat="1" applyFont="1" applyBorder="1"/>
    <xf numFmtId="165" fontId="3" fillId="0" borderId="4" xfId="0" applyNumberFormat="1" applyFont="1" applyBorder="1"/>
    <xf numFmtId="0" fontId="1" fillId="0" borderId="0" xfId="0" applyFont="1" applyAlignment="1">
      <alignment vertical="center"/>
    </xf>
    <xf numFmtId="168" fontId="1" fillId="0" borderId="0" xfId="0" applyNumberFormat="1" applyFont="1" applyAlignment="1">
      <alignment horizontal="center" vertical="center"/>
    </xf>
    <xf numFmtId="0" fontId="3" fillId="0" borderId="0" xfId="0" applyFont="1" applyAlignment="1">
      <alignment vertical="center"/>
    </xf>
    <xf numFmtId="168" fontId="3" fillId="0" borderId="0" xfId="0" applyNumberFormat="1" applyFont="1" applyAlignment="1">
      <alignment horizontal="center" vertical="center"/>
    </xf>
    <xf numFmtId="0" fontId="1" fillId="0" borderId="0" xfId="0" applyFont="1" applyAlignment="1">
      <alignment vertical="center" wrapText="1"/>
    </xf>
    <xf numFmtId="165" fontId="6" fillId="0" borderId="4" xfId="1" applyNumberFormat="1" applyFont="1" applyBorder="1" applyAlignment="1">
      <alignment horizontal="center" vertical="center"/>
    </xf>
    <xf numFmtId="0" fontId="1" fillId="0" borderId="14" xfId="0" applyFont="1" applyBorder="1"/>
    <xf numFmtId="164" fontId="1" fillId="0" borderId="14" xfId="0" applyNumberFormat="1" applyFont="1" applyBorder="1"/>
    <xf numFmtId="164" fontId="3" fillId="0" borderId="13" xfId="0" applyNumberFormat="1" applyFont="1" applyBorder="1"/>
    <xf numFmtId="164" fontId="1" fillId="0" borderId="23" xfId="0" applyNumberFormat="1" applyFont="1" applyBorder="1"/>
    <xf numFmtId="164" fontId="1" fillId="0" borderId="24" xfId="0" applyNumberFormat="1" applyFont="1" applyBorder="1"/>
    <xf numFmtId="4" fontId="1" fillId="0" borderId="4" xfId="0" applyNumberFormat="1" applyFont="1" applyBorder="1" applyAlignment="1">
      <alignment horizontal="right" vertical="center"/>
    </xf>
    <xf numFmtId="4" fontId="1" fillId="0" borderId="4" xfId="0" applyNumberFormat="1" applyFont="1" applyBorder="1" applyAlignment="1">
      <alignment horizontal="right"/>
    </xf>
    <xf numFmtId="165" fontId="1" fillId="0" borderId="14" xfId="0" applyNumberFormat="1" applyFont="1" applyBorder="1" applyAlignment="1">
      <alignment horizontal="center" vertical="center"/>
    </xf>
    <xf numFmtId="0" fontId="1" fillId="0" borderId="14" xfId="0" applyFont="1" applyBorder="1" applyAlignment="1">
      <alignment vertical="center"/>
    </xf>
    <xf numFmtId="41" fontId="1" fillId="0" borderId="14" xfId="1" applyFont="1" applyBorder="1" applyAlignment="1">
      <alignment horizontal="center" vertical="center"/>
    </xf>
    <xf numFmtId="41" fontId="1" fillId="0" borderId="4" xfId="1" applyFont="1" applyBorder="1" applyAlignment="1">
      <alignment horizontal="center" vertical="center"/>
    </xf>
    <xf numFmtId="43" fontId="20" fillId="0" borderId="0" xfId="0" applyNumberFormat="1" applyFont="1"/>
    <xf numFmtId="41" fontId="19" fillId="0" borderId="0" xfId="1" applyFont="1" applyAlignment="1">
      <alignment horizontal="center" vertical="center"/>
    </xf>
    <xf numFmtId="0" fontId="1" fillId="0" borderId="3" xfId="0" applyFont="1" applyBorder="1"/>
    <xf numFmtId="169" fontId="7" fillId="0" borderId="3" xfId="0" applyNumberFormat="1" applyFont="1" applyBorder="1" applyAlignment="1">
      <alignment horizontal="center" vertical="center"/>
    </xf>
    <xf numFmtId="165" fontId="7" fillId="0" borderId="3" xfId="0" applyNumberFormat="1" applyFont="1" applyBorder="1" applyAlignment="1">
      <alignment horizontal="center" vertical="center"/>
    </xf>
    <xf numFmtId="168" fontId="7" fillId="0" borderId="3" xfId="0" applyNumberFormat="1" applyFont="1" applyBorder="1" applyAlignment="1">
      <alignment horizontal="center" vertical="center"/>
    </xf>
    <xf numFmtId="0" fontId="3" fillId="0" borderId="25" xfId="0" applyFont="1" applyBorder="1"/>
    <xf numFmtId="0" fontId="3" fillId="0" borderId="27" xfId="0" applyFont="1" applyBorder="1"/>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xf numFmtId="0" fontId="3" fillId="0" borderId="32" xfId="0" applyFont="1" applyBorder="1"/>
    <xf numFmtId="0" fontId="1" fillId="0" borderId="31" xfId="0" applyFont="1" applyBorder="1"/>
    <xf numFmtId="168" fontId="7" fillId="0" borderId="33" xfId="0" applyNumberFormat="1" applyFont="1" applyBorder="1" applyAlignment="1">
      <alignment horizontal="center" vertical="center"/>
    </xf>
    <xf numFmtId="0" fontId="1" fillId="0" borderId="34" xfId="0" applyFont="1" applyBorder="1"/>
    <xf numFmtId="168" fontId="7" fillId="0" borderId="35" xfId="0" applyNumberFormat="1" applyFont="1" applyBorder="1" applyAlignment="1">
      <alignment horizontal="center" vertical="center"/>
    </xf>
    <xf numFmtId="0" fontId="1" fillId="0" borderId="36" xfId="0" applyFont="1" applyBorder="1"/>
    <xf numFmtId="168" fontId="7" fillId="0" borderId="38" xfId="0" applyNumberFormat="1" applyFont="1" applyBorder="1" applyAlignment="1">
      <alignment horizontal="center" vertical="center"/>
    </xf>
    <xf numFmtId="165" fontId="1" fillId="0" borderId="23" xfId="0" applyNumberFormat="1" applyFont="1" applyBorder="1"/>
    <xf numFmtId="165" fontId="1" fillId="0" borderId="21" xfId="0" applyNumberFormat="1" applyFont="1" applyBorder="1"/>
    <xf numFmtId="165" fontId="1" fillId="0" borderId="39" xfId="0" applyNumberFormat="1" applyFont="1" applyBorder="1"/>
    <xf numFmtId="165" fontId="1" fillId="0" borderId="40" xfId="0" applyNumberFormat="1" applyFont="1" applyBorder="1"/>
    <xf numFmtId="165" fontId="1" fillId="0" borderId="41" xfId="0" applyNumberFormat="1" applyFont="1" applyBorder="1"/>
    <xf numFmtId="0" fontId="3" fillId="0" borderId="6" xfId="0" applyFont="1" applyBorder="1" applyAlignment="1">
      <alignment horizontal="center" vertical="center"/>
    </xf>
    <xf numFmtId="0" fontId="1" fillId="0" borderId="23" xfId="0" applyFont="1" applyBorder="1" applyAlignment="1">
      <alignment horizontal="left" vertical="top"/>
    </xf>
    <xf numFmtId="0" fontId="1" fillId="0" borderId="21" xfId="0" applyFont="1" applyBorder="1" applyAlignment="1">
      <alignment horizontal="left" vertical="top"/>
    </xf>
    <xf numFmtId="0" fontId="1" fillId="0" borderId="24" xfId="0" applyFont="1" applyBorder="1" applyAlignment="1">
      <alignment horizontal="left" vertical="top"/>
    </xf>
    <xf numFmtId="0" fontId="7" fillId="0" borderId="3" xfId="0" applyFont="1" applyBorder="1" applyAlignment="1">
      <alignment horizontal="center" vertical="top"/>
    </xf>
    <xf numFmtId="0" fontId="7" fillId="0" borderId="3" xfId="0" applyFont="1" applyBorder="1" applyAlignment="1">
      <alignment vertical="top"/>
    </xf>
    <xf numFmtId="14" fontId="7" fillId="0" borderId="3" xfId="0" applyNumberFormat="1" applyFont="1" applyBorder="1" applyAlignment="1">
      <alignment horizontal="center" vertical="top"/>
    </xf>
    <xf numFmtId="4" fontId="7" fillId="0" borderId="3" xfId="0" applyNumberFormat="1" applyFont="1" applyBorder="1" applyAlignment="1">
      <alignment horizontal="right" vertical="top"/>
    </xf>
    <xf numFmtId="0" fontId="7" fillId="0" borderId="34" xfId="0" applyFont="1" applyBorder="1" applyAlignment="1">
      <alignment horizontal="center" vertical="top"/>
    </xf>
    <xf numFmtId="10" fontId="7" fillId="0" borderId="40" xfId="0" applyNumberFormat="1" applyFont="1" applyBorder="1" applyAlignment="1">
      <alignment horizontal="center"/>
    </xf>
    <xf numFmtId="0" fontId="1" fillId="0" borderId="42" xfId="0" applyFont="1" applyBorder="1"/>
    <xf numFmtId="0" fontId="23" fillId="0" borderId="42" xfId="0" applyFont="1" applyBorder="1" applyAlignment="1">
      <alignment vertical="top"/>
    </xf>
    <xf numFmtId="165" fontId="6" fillId="0" borderId="42" xfId="0" applyNumberFormat="1" applyFont="1" applyBorder="1" applyAlignment="1">
      <alignment horizontal="right" vertical="top"/>
    </xf>
    <xf numFmtId="10" fontId="6" fillId="0" borderId="41" xfId="0" applyNumberFormat="1" applyFont="1" applyBorder="1" applyAlignment="1">
      <alignment horizontal="center"/>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1" fillId="0" borderId="46" xfId="0" applyFont="1" applyBorder="1" applyAlignment="1">
      <alignment horizontal="left" vertical="top"/>
    </xf>
    <xf numFmtId="0" fontId="1" fillId="0" borderId="34" xfId="0" applyFont="1" applyBorder="1" applyAlignment="1">
      <alignment horizontal="left" vertical="top"/>
    </xf>
    <xf numFmtId="0" fontId="3" fillId="0" borderId="25" xfId="0" applyFont="1" applyBorder="1" applyAlignment="1">
      <alignment horizontal="center" vertical="center"/>
    </xf>
    <xf numFmtId="165" fontId="3" fillId="0" borderId="45" xfId="0" applyNumberFormat="1" applyFont="1" applyBorder="1"/>
    <xf numFmtId="0" fontId="1" fillId="0" borderId="25" xfId="0" applyFont="1" applyBorder="1" applyAlignment="1">
      <alignment horizontal="left" vertical="top"/>
    </xf>
    <xf numFmtId="165" fontId="1" fillId="0" borderId="22" xfId="0" applyNumberFormat="1" applyFont="1" applyBorder="1"/>
    <xf numFmtId="165" fontId="1" fillId="0" borderId="6" xfId="0" applyNumberFormat="1" applyFont="1" applyBorder="1" applyAlignment="1">
      <alignment horizontal="right" vertical="center"/>
    </xf>
    <xf numFmtId="165" fontId="1" fillId="0" borderId="14" xfId="0" applyNumberFormat="1" applyFont="1" applyBorder="1" applyAlignment="1">
      <alignment horizontal="right" vertical="center"/>
    </xf>
    <xf numFmtId="165" fontId="7" fillId="0" borderId="14" xfId="0" applyNumberFormat="1" applyFont="1" applyBorder="1" applyAlignment="1">
      <alignment horizontal="right" vertical="center"/>
    </xf>
    <xf numFmtId="0" fontId="3" fillId="0" borderId="26" xfId="0" applyFont="1" applyBorder="1" applyAlignment="1">
      <alignment horizontal="right"/>
    </xf>
    <xf numFmtId="165" fontId="7" fillId="0" borderId="37" xfId="0" applyNumberFormat="1" applyFont="1" applyBorder="1" applyAlignment="1">
      <alignment horizontal="right" vertical="center"/>
    </xf>
    <xf numFmtId="165" fontId="1" fillId="0" borderId="6" xfId="1" applyNumberFormat="1" applyFont="1" applyBorder="1" applyAlignment="1">
      <alignment horizontal="center" vertical="center"/>
    </xf>
    <xf numFmtId="165" fontId="1" fillId="0" borderId="14" xfId="1" applyNumberFormat="1" applyFont="1" applyBorder="1" applyAlignment="1">
      <alignment horizontal="center" vertical="center"/>
    </xf>
    <xf numFmtId="165" fontId="7" fillId="0" borderId="14" xfId="1" applyNumberFormat="1" applyFont="1" applyBorder="1" applyAlignment="1">
      <alignment horizontal="center" vertical="center"/>
    </xf>
    <xf numFmtId="165" fontId="3" fillId="0" borderId="26" xfId="1" applyNumberFormat="1" applyFont="1" applyBorder="1"/>
    <xf numFmtId="165" fontId="7" fillId="0" borderId="37" xfId="1" applyNumberFormat="1" applyFont="1" applyBorder="1" applyAlignment="1">
      <alignment horizontal="center" vertical="center"/>
    </xf>
    <xf numFmtId="0" fontId="1" fillId="0" borderId="0" xfId="0" applyFont="1" applyAlignment="1">
      <alignment horizontal="left" wrapText="1"/>
    </xf>
    <xf numFmtId="0" fontId="0" fillId="0" borderId="0" xfId="0"/>
    <xf numFmtId="0" fontId="5" fillId="0" borderId="0" xfId="0" applyFont="1" applyAlignment="1">
      <alignment horizontal="left" vertical="center" wrapText="1"/>
    </xf>
    <xf numFmtId="0" fontId="3" fillId="0" borderId="0" xfId="0" applyFont="1" applyAlignment="1">
      <alignment horizontal="left"/>
    </xf>
    <xf numFmtId="0" fontId="3" fillId="0" borderId="17" xfId="0" applyFont="1" applyBorder="1" applyAlignment="1">
      <alignment horizontal="center" vertical="top"/>
    </xf>
    <xf numFmtId="0" fontId="4" fillId="0" borderId="16" xfId="0" applyFont="1" applyBorder="1"/>
    <xf numFmtId="0" fontId="4" fillId="0" borderId="18" xfId="0" applyFont="1" applyBorder="1"/>
    <xf numFmtId="14" fontId="3" fillId="0" borderId="17" xfId="0" applyNumberFormat="1" applyFont="1" applyBorder="1" applyAlignment="1">
      <alignment horizontal="center" vertical="top"/>
    </xf>
    <xf numFmtId="0" fontId="3" fillId="0" borderId="15" xfId="0" applyFont="1" applyBorder="1" applyAlignment="1">
      <alignment horizontal="center" vertical="top"/>
    </xf>
    <xf numFmtId="0" fontId="4" fillId="0" borderId="20" xfId="0" applyFont="1" applyBorder="1"/>
    <xf numFmtId="0" fontId="4" fillId="0" borderId="7" xfId="0" applyFont="1" applyBorder="1"/>
    <xf numFmtId="0" fontId="3" fillId="0" borderId="0" xfId="0" applyFont="1" applyAlignment="1">
      <alignment horizontal="left" wrapText="1"/>
    </xf>
    <xf numFmtId="0" fontId="3" fillId="0" borderId="17" xfId="0" applyFont="1" applyBorder="1" applyAlignment="1">
      <alignment horizontal="center" vertical="center"/>
    </xf>
    <xf numFmtId="0" fontId="1" fillId="0" borderId="15" xfId="0" applyFont="1" applyBorder="1" applyAlignment="1">
      <alignment horizontal="left" vertical="center"/>
    </xf>
    <xf numFmtId="0" fontId="1" fillId="0" borderId="0" xfId="0" applyFont="1" applyAlignment="1">
      <alignment horizontal="left" vertical="top" wrapText="1"/>
    </xf>
    <xf numFmtId="0" fontId="1" fillId="0" borderId="0" xfId="0" applyFont="1" applyAlignment="1">
      <alignment horizontal="left" vertical="center" wrapText="1"/>
    </xf>
    <xf numFmtId="0" fontId="3" fillId="0" borderId="6" xfId="0" applyFont="1" applyBorder="1" applyAlignment="1">
      <alignment horizontal="center" vertical="center" wrapText="1"/>
    </xf>
    <xf numFmtId="0" fontId="4" fillId="0" borderId="8" xfId="0" applyFont="1" applyBorder="1"/>
    <xf numFmtId="0" fontId="4" fillId="0" borderId="10" xfId="0" applyFont="1" applyBorder="1"/>
    <xf numFmtId="0" fontId="3" fillId="0" borderId="17" xfId="0" applyFont="1" applyBorder="1" applyAlignment="1">
      <alignment horizontal="center" vertical="center" wrapText="1"/>
    </xf>
    <xf numFmtId="0" fontId="3" fillId="0" borderId="0" xfId="0" applyFont="1" applyAlignment="1">
      <alignment horizontal="left" vertical="center" wrapText="1"/>
    </xf>
    <xf numFmtId="0" fontId="3" fillId="2" borderId="1" xfId="0" applyFont="1" applyFill="1" applyBorder="1" applyAlignment="1">
      <alignment horizontal="center"/>
    </xf>
    <xf numFmtId="0" fontId="4" fillId="0" borderId="2" xfId="0" applyFont="1" applyBorder="1"/>
    <xf numFmtId="0" fontId="4" fillId="0" borderId="3" xfId="0" applyFont="1" applyBorder="1"/>
    <xf numFmtId="0" fontId="11" fillId="0" borderId="0" xfId="0" applyFont="1" applyAlignment="1">
      <alignment horizontal="center" wrapText="1"/>
    </xf>
    <xf numFmtId="0" fontId="5" fillId="0" borderId="0" xfId="0" applyFont="1" applyAlignment="1">
      <alignment horizontal="center"/>
    </xf>
    <xf numFmtId="0" fontId="3" fillId="0" borderId="0" xfId="0" applyFont="1" applyAlignment="1">
      <alignment horizontal="center"/>
    </xf>
    <xf numFmtId="0" fontId="10" fillId="0" borderId="0" xfId="0" applyFont="1" applyAlignment="1">
      <alignment horizontal="left"/>
    </xf>
    <xf numFmtId="0" fontId="3" fillId="0" borderId="6" xfId="0" applyFont="1" applyBorder="1" applyAlignment="1">
      <alignment horizontal="left" wrapText="1"/>
    </xf>
    <xf numFmtId="164" fontId="3" fillId="0" borderId="6" xfId="0" applyNumberFormat="1" applyFont="1" applyBorder="1" applyAlignment="1">
      <alignment horizont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8D08D"/>
  </sheetPr>
  <dimension ref="A1:Z1002"/>
  <sheetViews>
    <sheetView showGridLines="0" workbookViewId="0">
      <selection activeCell="C27" sqref="C27"/>
    </sheetView>
  </sheetViews>
  <sheetFormatPr baseColWidth="10" defaultColWidth="14.44140625" defaultRowHeight="15" customHeight="1"/>
  <cols>
    <col min="1" max="1" width="3.5546875" customWidth="1"/>
    <col min="2" max="2" width="63.33203125" customWidth="1"/>
    <col min="3" max="3" width="19.44140625" customWidth="1"/>
    <col min="4" max="4" width="11.6640625" bestFit="1" customWidth="1"/>
    <col min="5" max="26" width="9.109375" customWidth="1"/>
  </cols>
  <sheetData>
    <row r="1" spans="1:26" ht="14.25" customHeight="1">
      <c r="A1" s="2"/>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204" t="s">
        <v>1</v>
      </c>
      <c r="C2" s="206"/>
      <c r="D2" s="1"/>
      <c r="E2" s="1"/>
      <c r="F2" s="1"/>
      <c r="G2" s="1"/>
      <c r="H2" s="1"/>
      <c r="I2" s="1"/>
      <c r="J2" s="1"/>
      <c r="K2" s="1"/>
      <c r="L2" s="1"/>
      <c r="M2" s="1"/>
      <c r="N2" s="1"/>
      <c r="O2" s="1"/>
      <c r="P2" s="1"/>
      <c r="Q2" s="1"/>
      <c r="R2" s="1"/>
      <c r="S2" s="1"/>
      <c r="T2" s="1"/>
      <c r="U2" s="1"/>
      <c r="V2" s="1"/>
      <c r="W2" s="1"/>
      <c r="X2" s="1"/>
      <c r="Y2" s="1"/>
      <c r="Z2" s="1"/>
    </row>
    <row r="3" spans="1:26" ht="14.25" customHeight="1">
      <c r="A3" s="1"/>
      <c r="B3" s="208" t="s">
        <v>6</v>
      </c>
      <c r="C3" s="184"/>
      <c r="D3" s="1"/>
      <c r="E3" s="1"/>
      <c r="F3" s="1"/>
      <c r="G3" s="1"/>
      <c r="H3" s="1"/>
      <c r="I3" s="1"/>
      <c r="J3" s="1"/>
      <c r="K3" s="1"/>
      <c r="L3" s="1"/>
      <c r="M3" s="1"/>
      <c r="N3" s="1"/>
      <c r="O3" s="1"/>
      <c r="P3" s="1"/>
      <c r="Q3" s="1"/>
      <c r="R3" s="1"/>
      <c r="S3" s="1"/>
      <c r="T3" s="1"/>
      <c r="U3" s="1"/>
      <c r="V3" s="1"/>
      <c r="W3" s="1"/>
      <c r="X3" s="1"/>
      <c r="Y3" s="1"/>
      <c r="Z3" s="1"/>
    </row>
    <row r="4" spans="1:26" ht="14.25" customHeight="1">
      <c r="A4" s="1"/>
      <c r="B4" s="209" t="s">
        <v>9</v>
      </c>
      <c r="C4" s="184"/>
      <c r="D4" s="1"/>
      <c r="E4" s="1"/>
      <c r="F4" s="1"/>
      <c r="G4" s="1"/>
      <c r="H4" s="1"/>
      <c r="I4" s="1"/>
      <c r="J4" s="1"/>
      <c r="K4" s="1"/>
      <c r="L4" s="1"/>
      <c r="M4" s="1"/>
      <c r="N4" s="1"/>
      <c r="O4" s="1"/>
      <c r="P4" s="1"/>
      <c r="Q4" s="1"/>
      <c r="R4" s="1"/>
      <c r="S4" s="1"/>
      <c r="T4" s="1"/>
      <c r="U4" s="1"/>
      <c r="V4" s="1"/>
      <c r="W4" s="1"/>
      <c r="X4" s="1"/>
      <c r="Y4" s="1"/>
      <c r="Z4" s="1"/>
    </row>
    <row r="5" spans="1:26" ht="14.25" customHeight="1">
      <c r="A5" s="1"/>
      <c r="B5" s="209" t="s">
        <v>8</v>
      </c>
      <c r="C5" s="184"/>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10" t="s">
        <v>15</v>
      </c>
      <c r="C7" s="12">
        <v>46203</v>
      </c>
      <c r="D7" s="1"/>
      <c r="E7" s="1"/>
      <c r="F7" s="1"/>
      <c r="G7" s="1"/>
      <c r="H7" s="1"/>
      <c r="I7" s="1"/>
      <c r="J7" s="1"/>
      <c r="K7" s="1"/>
      <c r="L7" s="1"/>
      <c r="M7" s="1"/>
      <c r="N7" s="1"/>
      <c r="O7" s="1"/>
      <c r="P7" s="1"/>
      <c r="Q7" s="1"/>
      <c r="R7" s="1"/>
      <c r="S7" s="1"/>
      <c r="T7" s="1"/>
      <c r="U7" s="1"/>
      <c r="V7" s="1"/>
      <c r="W7" s="1"/>
      <c r="X7" s="1"/>
      <c r="Y7" s="1"/>
      <c r="Z7" s="1"/>
    </row>
    <row r="8" spans="1:26" ht="14.25" customHeight="1">
      <c r="A8" s="1"/>
      <c r="B8" s="16" t="s">
        <v>18</v>
      </c>
      <c r="C8" s="17">
        <v>2255420.3999999994</v>
      </c>
      <c r="D8" s="1"/>
      <c r="E8" s="1"/>
      <c r="F8" s="1"/>
      <c r="G8" s="1"/>
      <c r="H8" s="1"/>
      <c r="I8" s="1"/>
      <c r="J8" s="1"/>
      <c r="K8" s="1"/>
      <c r="L8" s="1"/>
      <c r="M8" s="1"/>
      <c r="N8" s="1"/>
      <c r="O8" s="1"/>
      <c r="P8" s="1"/>
      <c r="Q8" s="1"/>
      <c r="R8" s="1"/>
      <c r="S8" s="1"/>
      <c r="T8" s="1"/>
      <c r="U8" s="1"/>
      <c r="V8" s="1"/>
      <c r="W8" s="1"/>
      <c r="X8" s="1"/>
      <c r="Y8" s="1"/>
      <c r="Z8" s="1"/>
    </row>
    <row r="9" spans="1:26" ht="14.25" customHeight="1">
      <c r="A9" s="1"/>
      <c r="B9" s="24" t="s">
        <v>23</v>
      </c>
      <c r="C9" s="26">
        <v>26400960.02</v>
      </c>
      <c r="D9" s="1"/>
      <c r="E9" s="1"/>
      <c r="F9" s="1"/>
      <c r="G9" s="1"/>
      <c r="H9" s="1"/>
      <c r="I9" s="1"/>
      <c r="J9" s="1"/>
      <c r="K9" s="1"/>
      <c r="L9" s="1"/>
      <c r="M9" s="1"/>
      <c r="N9" s="1"/>
      <c r="O9" s="1"/>
      <c r="P9" s="1"/>
      <c r="Q9" s="1"/>
      <c r="R9" s="1"/>
      <c r="S9" s="1"/>
      <c r="T9" s="1"/>
      <c r="U9" s="1"/>
      <c r="V9" s="1"/>
      <c r="W9" s="1"/>
      <c r="X9" s="1"/>
      <c r="Y9" s="1"/>
      <c r="Z9" s="1"/>
    </row>
    <row r="10" spans="1:26" ht="14.25" customHeight="1">
      <c r="A10" s="1"/>
      <c r="B10" s="18" t="s">
        <v>25</v>
      </c>
      <c r="C10" s="26">
        <v>12400.839999999967</v>
      </c>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8" t="s">
        <v>28</v>
      </c>
      <c r="C11" s="26">
        <v>614144.06999999995</v>
      </c>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22" t="s">
        <v>30</v>
      </c>
      <c r="C12" s="29">
        <v>37623.15</v>
      </c>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30" t="s">
        <v>33</v>
      </c>
      <c r="C13" s="32">
        <f>SUM(C8:C12)</f>
        <v>29320548.479999997</v>
      </c>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34" t="s">
        <v>38</v>
      </c>
      <c r="C14" s="36"/>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41" t="s">
        <v>41</v>
      </c>
      <c r="C15" s="36">
        <v>177245.2</v>
      </c>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41" t="s">
        <v>143</v>
      </c>
      <c r="C16" s="36">
        <v>4040000</v>
      </c>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41" t="s">
        <v>144</v>
      </c>
      <c r="C17" s="36">
        <v>79178.089999999851</v>
      </c>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41" t="s">
        <v>176</v>
      </c>
      <c r="C18" s="36">
        <v>12118227</v>
      </c>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41" t="s">
        <v>43</v>
      </c>
      <c r="C19" s="36">
        <v>5031.8800000000019</v>
      </c>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41" t="s">
        <v>44</v>
      </c>
      <c r="C20" s="36">
        <v>47947.939999999944</v>
      </c>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45" t="s">
        <v>47</v>
      </c>
      <c r="C21" s="48">
        <f>SUM(C15:C20)</f>
        <v>16467630.109999999</v>
      </c>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45" t="s">
        <v>49</v>
      </c>
      <c r="C22" s="51">
        <f>+C13-C21</f>
        <v>12852918.369999997</v>
      </c>
      <c r="D22" s="8"/>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45" t="s">
        <v>52</v>
      </c>
      <c r="C23" s="54">
        <v>13120</v>
      </c>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45" t="s">
        <v>54</v>
      </c>
      <c r="C24" s="114">
        <f>+C22/C23</f>
        <v>979.64316844512177</v>
      </c>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3" t="s">
        <v>55</v>
      </c>
      <c r="C26" s="4">
        <f>+C7</f>
        <v>46203</v>
      </c>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55" t="s">
        <v>56</v>
      </c>
      <c r="C27" s="56">
        <v>32800000</v>
      </c>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55" t="s">
        <v>57</v>
      </c>
      <c r="C28" s="56">
        <v>13120000</v>
      </c>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3" t="s">
        <v>58</v>
      </c>
      <c r="C29" s="57">
        <f>+C27-C28</f>
        <v>19680000</v>
      </c>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33" t="s">
        <v>37</v>
      </c>
      <c r="C31" s="33"/>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7"/>
      <c r="C32" s="58"/>
      <c r="D32" s="38"/>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38"/>
      <c r="D33" s="38"/>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38"/>
      <c r="D34" s="8"/>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59"/>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60"/>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4">
    <mergeCell ref="B2:C2"/>
    <mergeCell ref="B3:C3"/>
    <mergeCell ref="B4:C4"/>
    <mergeCell ref="B5:C5"/>
  </mergeCells>
  <hyperlinks>
    <hyperlink ref="B9" location="null!A1" display="Inversiones ANEXO I" xr:uid="{00000000-0004-0000-0000-000001000000}"/>
  </hyperlinks>
  <pageMargins left="0.7" right="0.7" top="0.75" bottom="0.75" header="0" footer="0"/>
  <pageSetup paperSize="9" orientation="portrait"/>
  <ignoredErrors>
    <ignoredError sqref="C1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8D08D"/>
  </sheetPr>
  <dimension ref="A1:Z1002"/>
  <sheetViews>
    <sheetView showGridLines="0" workbookViewId="0">
      <selection activeCell="C16" sqref="C16"/>
    </sheetView>
  </sheetViews>
  <sheetFormatPr baseColWidth="10" defaultColWidth="14.44140625" defaultRowHeight="15" customHeight="1"/>
  <cols>
    <col min="1" max="1" width="3.5546875" customWidth="1"/>
    <col min="2" max="2" width="52.6640625" customWidth="1"/>
    <col min="3" max="3" width="18.6640625" customWidth="1"/>
    <col min="4" max="4" width="3.5546875" customWidth="1"/>
    <col min="5" max="5" width="12.21875" bestFit="1" customWidth="1"/>
    <col min="6" max="26" width="11.44140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204" t="s">
        <v>1</v>
      </c>
      <c r="C2" s="206"/>
      <c r="D2" s="1"/>
      <c r="E2" s="1"/>
      <c r="F2" s="1"/>
      <c r="G2" s="1"/>
      <c r="H2" s="1"/>
      <c r="I2" s="1"/>
      <c r="J2" s="1"/>
      <c r="K2" s="1"/>
      <c r="L2" s="1"/>
      <c r="M2" s="1"/>
      <c r="N2" s="1"/>
      <c r="O2" s="1"/>
      <c r="P2" s="1"/>
      <c r="Q2" s="1"/>
      <c r="R2" s="1"/>
      <c r="S2" s="1"/>
      <c r="T2" s="1"/>
      <c r="U2" s="1"/>
      <c r="V2" s="1"/>
      <c r="W2" s="1"/>
      <c r="X2" s="1"/>
      <c r="Y2" s="1"/>
      <c r="Z2" s="1"/>
    </row>
    <row r="3" spans="1:26" ht="14.25" customHeight="1">
      <c r="A3" s="1"/>
      <c r="B3" s="208" t="s">
        <v>5</v>
      </c>
      <c r="C3" s="184"/>
      <c r="D3" s="1"/>
      <c r="E3" s="1"/>
      <c r="F3" s="1"/>
      <c r="G3" s="1"/>
      <c r="H3" s="1"/>
      <c r="I3" s="1"/>
      <c r="J3" s="1"/>
      <c r="K3" s="1"/>
      <c r="L3" s="1"/>
      <c r="M3" s="1"/>
      <c r="N3" s="1"/>
      <c r="O3" s="1"/>
      <c r="P3" s="1"/>
      <c r="Q3" s="1"/>
      <c r="R3" s="1"/>
      <c r="S3" s="1"/>
      <c r="T3" s="1"/>
      <c r="U3" s="1"/>
      <c r="V3" s="1"/>
      <c r="W3" s="1"/>
      <c r="X3" s="1"/>
      <c r="Y3" s="1"/>
      <c r="Z3" s="1"/>
    </row>
    <row r="4" spans="1:26" ht="14.25" customHeight="1">
      <c r="A4" s="1"/>
      <c r="B4" s="209" t="str">
        <f>+EAN!B4</f>
        <v xml:space="preserve">Correspondiente al 30/06/2026 </v>
      </c>
      <c r="C4" s="184"/>
      <c r="D4" s="1"/>
      <c r="E4" s="1"/>
      <c r="F4" s="1"/>
      <c r="G4" s="1"/>
      <c r="H4" s="1"/>
      <c r="I4" s="1"/>
      <c r="J4" s="1"/>
      <c r="K4" s="1"/>
      <c r="L4" s="1"/>
      <c r="M4" s="1"/>
      <c r="N4" s="1"/>
      <c r="O4" s="1"/>
      <c r="P4" s="1"/>
      <c r="Q4" s="1"/>
      <c r="R4" s="1"/>
      <c r="S4" s="1"/>
      <c r="T4" s="1"/>
      <c r="U4" s="1"/>
      <c r="V4" s="1"/>
      <c r="W4" s="1"/>
      <c r="X4" s="1"/>
      <c r="Y4" s="1"/>
      <c r="Z4" s="1"/>
    </row>
    <row r="5" spans="1:26" ht="14.25" customHeight="1">
      <c r="A5" s="1"/>
      <c r="B5" s="209" t="s">
        <v>8</v>
      </c>
      <c r="C5" s="184"/>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7"/>
      <c r="B7" s="3" t="s">
        <v>20</v>
      </c>
      <c r="C7" s="12">
        <f>+EAN!C7</f>
        <v>46203</v>
      </c>
      <c r="D7" s="7"/>
      <c r="E7" s="7"/>
      <c r="F7" s="7"/>
      <c r="G7" s="7"/>
      <c r="H7" s="7"/>
      <c r="I7" s="7"/>
      <c r="J7" s="7"/>
      <c r="K7" s="7"/>
      <c r="L7" s="7"/>
      <c r="M7" s="7"/>
      <c r="N7" s="7"/>
      <c r="O7" s="7"/>
      <c r="P7" s="7"/>
      <c r="Q7" s="7"/>
      <c r="R7" s="7"/>
      <c r="S7" s="7"/>
      <c r="T7" s="7"/>
      <c r="U7" s="7"/>
      <c r="V7" s="7"/>
      <c r="W7" s="7"/>
      <c r="X7" s="7"/>
      <c r="Y7" s="7"/>
      <c r="Z7" s="7"/>
    </row>
    <row r="8" spans="1:26" ht="14.25" customHeight="1">
      <c r="A8" s="1"/>
      <c r="B8" s="28" t="s">
        <v>178</v>
      </c>
      <c r="C8" s="118">
        <v>1947.85</v>
      </c>
      <c r="D8" s="1"/>
      <c r="E8" s="1"/>
      <c r="F8" s="1"/>
      <c r="G8" s="1"/>
      <c r="H8" s="1"/>
      <c r="I8" s="1"/>
      <c r="J8" s="1"/>
      <c r="K8" s="1"/>
      <c r="L8" s="1"/>
      <c r="M8" s="1"/>
      <c r="N8" s="1"/>
      <c r="O8" s="1"/>
      <c r="P8" s="1"/>
      <c r="Q8" s="1"/>
      <c r="R8" s="1"/>
      <c r="S8" s="1"/>
      <c r="T8" s="1"/>
      <c r="U8" s="1"/>
      <c r="V8" s="1"/>
      <c r="W8" s="1"/>
      <c r="X8" s="1"/>
      <c r="Y8" s="1"/>
      <c r="Z8" s="1"/>
    </row>
    <row r="9" spans="1:26" ht="14.25" customHeight="1">
      <c r="A9" s="1"/>
      <c r="B9" s="28" t="s">
        <v>136</v>
      </c>
      <c r="C9" s="119">
        <v>187526.71000000002</v>
      </c>
      <c r="D9" s="1"/>
      <c r="E9" s="1"/>
      <c r="F9" s="1"/>
      <c r="G9" s="1"/>
      <c r="H9" s="1"/>
      <c r="I9" s="1"/>
      <c r="J9" s="1"/>
      <c r="K9" s="1"/>
      <c r="L9" s="1"/>
      <c r="M9" s="1"/>
      <c r="N9" s="1"/>
      <c r="O9" s="1"/>
      <c r="P9" s="1"/>
      <c r="Q9" s="1"/>
      <c r="R9" s="1"/>
      <c r="S9" s="1"/>
      <c r="T9" s="1"/>
      <c r="U9" s="1"/>
      <c r="V9" s="1"/>
      <c r="W9" s="1"/>
      <c r="X9" s="1"/>
      <c r="Y9" s="1"/>
      <c r="Z9" s="1"/>
    </row>
    <row r="10" spans="1:26" ht="14.25" customHeight="1">
      <c r="A10" s="7"/>
      <c r="B10" s="5" t="s">
        <v>35</v>
      </c>
      <c r="C10" s="117">
        <f>SUM(C8:C9)</f>
        <v>189474.56000000003</v>
      </c>
      <c r="D10" s="7"/>
      <c r="E10" s="7"/>
      <c r="F10" s="7"/>
      <c r="G10" s="7"/>
      <c r="H10" s="7"/>
      <c r="I10" s="7"/>
      <c r="J10" s="7"/>
      <c r="K10" s="7"/>
      <c r="L10" s="7"/>
      <c r="M10" s="7"/>
      <c r="N10" s="7"/>
      <c r="O10" s="7"/>
      <c r="P10" s="7"/>
      <c r="Q10" s="7"/>
      <c r="R10" s="7"/>
      <c r="S10" s="7"/>
      <c r="T10" s="7"/>
      <c r="U10" s="7"/>
      <c r="V10" s="7"/>
      <c r="W10" s="7"/>
      <c r="X10" s="7"/>
      <c r="Y10" s="7"/>
      <c r="Z10" s="7"/>
    </row>
    <row r="11" spans="1:26" ht="14.25" customHeight="1">
      <c r="A11" s="7"/>
      <c r="B11" s="40" t="s">
        <v>40</v>
      </c>
      <c r="C11" s="42"/>
      <c r="D11" s="7"/>
      <c r="E11" s="7"/>
      <c r="F11" s="7"/>
      <c r="G11" s="7"/>
      <c r="H11" s="7"/>
      <c r="I11" s="7"/>
      <c r="J11" s="7"/>
      <c r="K11" s="7"/>
      <c r="L11" s="7"/>
      <c r="M11" s="7"/>
      <c r="N11" s="7"/>
      <c r="O11" s="7"/>
      <c r="P11" s="7"/>
      <c r="Q11" s="7"/>
      <c r="R11" s="7"/>
      <c r="S11" s="7"/>
      <c r="T11" s="7"/>
      <c r="U11" s="7"/>
      <c r="V11" s="7"/>
      <c r="W11" s="7"/>
      <c r="X11" s="7"/>
      <c r="Y11" s="7"/>
      <c r="Z11" s="7"/>
    </row>
    <row r="12" spans="1:26" ht="14.25" customHeight="1">
      <c r="A12" s="1"/>
      <c r="B12" s="44" t="s">
        <v>45</v>
      </c>
      <c r="C12" s="15">
        <v>200655.65999999997</v>
      </c>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15" t="s">
        <v>136</v>
      </c>
      <c r="C13" s="116">
        <v>65733.820000000007</v>
      </c>
      <c r="D13" s="1"/>
      <c r="E13" s="43"/>
      <c r="F13" s="1"/>
      <c r="G13" s="1"/>
      <c r="H13" s="1"/>
      <c r="I13" s="1"/>
      <c r="J13" s="1"/>
      <c r="K13" s="1"/>
      <c r="L13" s="1"/>
      <c r="M13" s="1"/>
      <c r="N13" s="1"/>
      <c r="O13" s="1"/>
      <c r="P13" s="1"/>
      <c r="Q13" s="1"/>
      <c r="R13" s="1"/>
      <c r="S13" s="1"/>
      <c r="T13" s="1"/>
      <c r="U13" s="1"/>
      <c r="V13" s="1"/>
      <c r="W13" s="1"/>
      <c r="X13" s="1"/>
      <c r="Y13" s="1"/>
      <c r="Z13" s="1"/>
    </row>
    <row r="14" spans="1:26" ht="14.25" customHeight="1">
      <c r="A14" s="1"/>
      <c r="B14" s="22" t="s">
        <v>161</v>
      </c>
      <c r="C14" s="19">
        <v>99582.53</v>
      </c>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7"/>
      <c r="B15" s="52" t="s">
        <v>51</v>
      </c>
      <c r="C15" s="6">
        <f>SUM(C12:C14)</f>
        <v>365972.01</v>
      </c>
      <c r="D15" s="7"/>
      <c r="E15" s="7"/>
      <c r="F15" s="7"/>
      <c r="G15" s="7"/>
      <c r="H15" s="7"/>
      <c r="I15" s="7"/>
      <c r="J15" s="7"/>
      <c r="K15" s="7"/>
      <c r="L15" s="7"/>
      <c r="M15" s="7"/>
      <c r="N15" s="7"/>
      <c r="O15" s="7"/>
      <c r="P15" s="7"/>
      <c r="Q15" s="7"/>
      <c r="R15" s="7"/>
      <c r="S15" s="7"/>
      <c r="T15" s="7"/>
      <c r="U15" s="7"/>
      <c r="V15" s="7"/>
      <c r="W15" s="7"/>
      <c r="X15" s="7"/>
      <c r="Y15" s="7"/>
      <c r="Z15" s="7"/>
    </row>
    <row r="16" spans="1:26" ht="14.25" customHeight="1">
      <c r="A16" s="7"/>
      <c r="B16" s="5" t="s">
        <v>53</v>
      </c>
      <c r="C16" s="6">
        <f>+C10-C15</f>
        <v>-176497.44999999998</v>
      </c>
      <c r="D16" s="7"/>
      <c r="E16" s="7"/>
      <c r="F16" s="7"/>
      <c r="G16" s="7"/>
      <c r="H16" s="7"/>
      <c r="I16" s="7"/>
      <c r="J16" s="7"/>
      <c r="K16" s="7"/>
      <c r="L16" s="7"/>
      <c r="M16" s="7"/>
      <c r="N16" s="7"/>
      <c r="O16" s="7"/>
      <c r="P16" s="7"/>
      <c r="Q16" s="7"/>
      <c r="R16" s="7"/>
      <c r="S16" s="7"/>
      <c r="T16" s="7"/>
      <c r="U16" s="7"/>
      <c r="V16" s="7"/>
      <c r="W16" s="7"/>
      <c r="X16" s="7"/>
      <c r="Y16" s="7"/>
      <c r="Z16" s="7"/>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33" t="s">
        <v>37</v>
      </c>
      <c r="C18" s="33"/>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38"/>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38"/>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4">
    <mergeCell ref="B2:C2"/>
    <mergeCell ref="B3:C3"/>
    <mergeCell ref="B4:C4"/>
    <mergeCell ref="B5:C5"/>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8D08D"/>
  </sheetPr>
  <dimension ref="A1:Z1000"/>
  <sheetViews>
    <sheetView showGridLines="0" workbookViewId="0">
      <selection activeCell="D12" sqref="D12:D13"/>
    </sheetView>
  </sheetViews>
  <sheetFormatPr baseColWidth="10" defaultColWidth="14.44140625" defaultRowHeight="15" customHeight="1"/>
  <cols>
    <col min="1" max="1" width="3.5546875" customWidth="1"/>
    <col min="2" max="2" width="30.88671875" customWidth="1"/>
    <col min="3" max="4" width="20" customWidth="1"/>
    <col min="5" max="5" width="21.109375" customWidth="1"/>
    <col min="6" max="6" width="3.5546875" customWidth="1"/>
    <col min="7" max="26" width="11.44140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204" t="s">
        <v>2</v>
      </c>
      <c r="C2" s="205"/>
      <c r="D2" s="205"/>
      <c r="E2" s="206"/>
      <c r="F2" s="1"/>
      <c r="G2" s="1"/>
      <c r="H2" s="1"/>
      <c r="I2" s="1"/>
      <c r="J2" s="1"/>
      <c r="K2" s="1"/>
      <c r="L2" s="1"/>
      <c r="M2" s="1"/>
      <c r="N2" s="1"/>
      <c r="O2" s="1"/>
      <c r="P2" s="1"/>
      <c r="Q2" s="1"/>
      <c r="R2" s="1"/>
      <c r="S2" s="1"/>
      <c r="T2" s="1"/>
      <c r="U2" s="1"/>
      <c r="V2" s="1"/>
      <c r="W2" s="1"/>
      <c r="X2" s="1"/>
      <c r="Y2" s="1"/>
      <c r="Z2" s="1"/>
    </row>
    <row r="3" spans="1:26" ht="14.25" customHeight="1">
      <c r="A3" s="1"/>
      <c r="B3" s="208" t="s">
        <v>3</v>
      </c>
      <c r="C3" s="184"/>
      <c r="D3" s="184"/>
      <c r="E3" s="184"/>
      <c r="F3" s="1"/>
      <c r="G3" s="1"/>
      <c r="H3" s="1"/>
      <c r="I3" s="1"/>
      <c r="J3" s="1"/>
      <c r="K3" s="1"/>
      <c r="L3" s="1"/>
      <c r="M3" s="1"/>
      <c r="N3" s="1"/>
      <c r="O3" s="1"/>
      <c r="P3" s="1"/>
      <c r="Q3" s="1"/>
      <c r="R3" s="1"/>
      <c r="S3" s="1"/>
      <c r="T3" s="1"/>
      <c r="U3" s="1"/>
      <c r="V3" s="1"/>
      <c r="W3" s="1"/>
      <c r="X3" s="1"/>
      <c r="Y3" s="1"/>
      <c r="Z3" s="1"/>
    </row>
    <row r="4" spans="1:26" ht="14.25" customHeight="1">
      <c r="A4" s="1"/>
      <c r="B4" s="209" t="s">
        <v>7</v>
      </c>
      <c r="C4" s="184"/>
      <c r="D4" s="184"/>
      <c r="E4" s="184"/>
      <c r="F4" s="1"/>
      <c r="G4" s="1"/>
      <c r="H4" s="1"/>
      <c r="I4" s="1"/>
      <c r="J4" s="1"/>
      <c r="K4" s="1"/>
      <c r="L4" s="1"/>
      <c r="M4" s="1"/>
      <c r="N4" s="1"/>
      <c r="O4" s="1"/>
      <c r="P4" s="1"/>
      <c r="Q4" s="1"/>
      <c r="R4" s="1"/>
      <c r="S4" s="1"/>
      <c r="T4" s="1"/>
      <c r="U4" s="1"/>
      <c r="V4" s="1"/>
      <c r="W4" s="1"/>
      <c r="X4" s="1"/>
      <c r="Y4" s="1"/>
      <c r="Z4" s="1"/>
    </row>
    <row r="5" spans="1:26" ht="14.25" customHeight="1">
      <c r="A5" s="1"/>
      <c r="B5" s="209" t="s">
        <v>8</v>
      </c>
      <c r="C5" s="184"/>
      <c r="D5" s="184"/>
      <c r="E5" s="184"/>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3" t="s">
        <v>10</v>
      </c>
      <c r="C7" s="3" t="s">
        <v>11</v>
      </c>
      <c r="D7" s="3" t="s">
        <v>12</v>
      </c>
      <c r="E7" s="4">
        <v>46022</v>
      </c>
      <c r="F7" s="1"/>
      <c r="G7" s="1"/>
      <c r="H7" s="1"/>
      <c r="I7" s="1"/>
      <c r="J7" s="1"/>
      <c r="K7" s="1"/>
      <c r="L7" s="1"/>
      <c r="M7" s="1"/>
      <c r="N7" s="1"/>
      <c r="O7" s="1"/>
      <c r="P7" s="1"/>
      <c r="Q7" s="1"/>
      <c r="R7" s="1"/>
      <c r="S7" s="1"/>
      <c r="T7" s="1"/>
      <c r="U7" s="1"/>
      <c r="V7" s="1"/>
      <c r="W7" s="1"/>
      <c r="X7" s="1"/>
      <c r="Y7" s="1"/>
      <c r="Z7" s="1"/>
    </row>
    <row r="8" spans="1:26" ht="14.25" customHeight="1">
      <c r="A8" s="1"/>
      <c r="B8" s="5" t="s">
        <v>13</v>
      </c>
      <c r="C8" s="6">
        <v>10990000</v>
      </c>
      <c r="D8" s="6">
        <v>-90584.18</v>
      </c>
      <c r="E8" s="6">
        <v>10899415.82</v>
      </c>
      <c r="F8" s="1"/>
      <c r="G8" s="8"/>
      <c r="H8" s="8"/>
      <c r="I8" s="8"/>
      <c r="J8" s="11"/>
      <c r="K8" s="1"/>
      <c r="L8" s="1"/>
      <c r="M8" s="1"/>
      <c r="N8" s="1"/>
      <c r="O8" s="1"/>
      <c r="P8" s="1"/>
      <c r="Q8" s="1"/>
      <c r="R8" s="1"/>
      <c r="S8" s="1"/>
      <c r="T8" s="1"/>
      <c r="U8" s="1"/>
      <c r="V8" s="1"/>
      <c r="W8" s="1"/>
      <c r="X8" s="1"/>
      <c r="Y8" s="1"/>
      <c r="Z8" s="1"/>
    </row>
    <row r="9" spans="1:26" ht="14.25" customHeight="1">
      <c r="A9" s="1"/>
      <c r="B9" s="14" t="s">
        <v>16</v>
      </c>
      <c r="C9" s="15">
        <v>-90584.18</v>
      </c>
      <c r="D9" s="15">
        <v>90584.18</v>
      </c>
      <c r="E9" s="15">
        <f>SUM(C9:D9)</f>
        <v>0</v>
      </c>
      <c r="F9" s="1"/>
      <c r="G9" s="1"/>
      <c r="H9" s="1"/>
      <c r="I9" s="1"/>
      <c r="J9" s="1"/>
      <c r="K9" s="1"/>
      <c r="L9" s="1"/>
      <c r="M9" s="1"/>
      <c r="N9" s="1"/>
      <c r="O9" s="1"/>
      <c r="P9" s="1"/>
      <c r="Q9" s="1"/>
      <c r="R9" s="1"/>
      <c r="S9" s="1"/>
      <c r="T9" s="1"/>
      <c r="U9" s="1"/>
      <c r="V9" s="1"/>
      <c r="W9" s="1"/>
      <c r="X9" s="1"/>
      <c r="Y9" s="1"/>
      <c r="Z9" s="1"/>
    </row>
    <row r="10" spans="1:26" ht="14.25" customHeight="1">
      <c r="A10" s="1"/>
      <c r="B10" s="18" t="s">
        <v>19</v>
      </c>
      <c r="C10" s="19">
        <v>2130000</v>
      </c>
      <c r="D10" s="19"/>
      <c r="E10" s="19">
        <v>2130000</v>
      </c>
      <c r="F10" s="1"/>
      <c r="G10" s="1"/>
      <c r="H10" s="1"/>
      <c r="I10" s="1"/>
      <c r="J10" s="1"/>
      <c r="K10" s="1"/>
      <c r="L10" s="1"/>
      <c r="M10" s="1"/>
      <c r="N10" s="1"/>
      <c r="O10" s="1"/>
      <c r="P10" s="1"/>
      <c r="Q10" s="1"/>
      <c r="R10" s="1"/>
      <c r="S10" s="1"/>
      <c r="T10" s="1"/>
      <c r="U10" s="1"/>
      <c r="V10" s="1"/>
      <c r="W10" s="1"/>
      <c r="X10" s="1"/>
      <c r="Y10" s="1"/>
      <c r="Z10" s="1"/>
    </row>
    <row r="11" spans="1:26" ht="14.25" customHeight="1">
      <c r="A11" s="1"/>
      <c r="B11" s="22" t="s">
        <v>22</v>
      </c>
      <c r="C11" s="23">
        <v>0</v>
      </c>
      <c r="D11" s="25">
        <v>-176497.44999999998</v>
      </c>
      <c r="E11" s="25">
        <v>-176497.44999999998</v>
      </c>
      <c r="F11" s="1"/>
      <c r="G11" s="1"/>
      <c r="H11" s="1"/>
      <c r="I11" s="1"/>
      <c r="J11" s="1"/>
      <c r="K11" s="1"/>
      <c r="L11" s="1"/>
      <c r="M11" s="1"/>
      <c r="N11" s="1"/>
      <c r="O11" s="1"/>
      <c r="P11" s="1"/>
      <c r="Q11" s="1"/>
      <c r="R11" s="1"/>
      <c r="S11" s="1"/>
      <c r="T11" s="1"/>
      <c r="U11" s="1"/>
      <c r="V11" s="1"/>
      <c r="W11" s="1"/>
      <c r="X11" s="1"/>
      <c r="Y11" s="1"/>
      <c r="Z11" s="1"/>
    </row>
    <row r="12" spans="1:26" ht="14.25" customHeight="1">
      <c r="A12" s="1"/>
      <c r="B12" s="211" t="s">
        <v>26</v>
      </c>
      <c r="C12" s="212">
        <f t="shared" ref="C12:D12" si="0">SUM(C8:C11)</f>
        <v>13029415.82</v>
      </c>
      <c r="D12" s="212">
        <f t="shared" si="0"/>
        <v>-176497.44999999998</v>
      </c>
      <c r="E12" s="21" t="s">
        <v>31</v>
      </c>
      <c r="F12" s="1"/>
      <c r="G12" s="1"/>
      <c r="H12" s="1"/>
      <c r="I12" s="1"/>
      <c r="J12" s="1"/>
      <c r="K12" s="1"/>
      <c r="L12" s="1"/>
      <c r="M12" s="1"/>
      <c r="N12" s="1"/>
      <c r="O12" s="1"/>
      <c r="P12" s="1"/>
      <c r="Q12" s="1"/>
      <c r="R12" s="1"/>
      <c r="S12" s="1"/>
      <c r="T12" s="1"/>
      <c r="U12" s="1"/>
      <c r="V12" s="1"/>
      <c r="W12" s="1"/>
      <c r="X12" s="1"/>
      <c r="Y12" s="1"/>
      <c r="Z12" s="1"/>
    </row>
    <row r="13" spans="1:26" ht="14.25" customHeight="1">
      <c r="A13" s="1"/>
      <c r="B13" s="201"/>
      <c r="C13" s="201"/>
      <c r="D13" s="201"/>
      <c r="E13" s="6">
        <f>SUM(E8:E11)</f>
        <v>12852918.370000001</v>
      </c>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210" t="s">
        <v>37</v>
      </c>
      <c r="C15" s="184"/>
      <c r="D15" s="184"/>
      <c r="E15" s="184"/>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38"/>
      <c r="E16" s="38"/>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38"/>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38"/>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38"/>
      <c r="D19" s="1"/>
      <c r="E19" s="43"/>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38"/>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38"/>
      <c r="D21" s="38"/>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B15:E15"/>
    <mergeCell ref="B2:E2"/>
    <mergeCell ref="B3:E3"/>
    <mergeCell ref="B4:E4"/>
    <mergeCell ref="B5:E5"/>
    <mergeCell ref="B12:B13"/>
    <mergeCell ref="C12:C13"/>
    <mergeCell ref="D12:D1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8D08D"/>
  </sheetPr>
  <dimension ref="A1:Z1001"/>
  <sheetViews>
    <sheetView showGridLines="0" workbookViewId="0">
      <selection activeCell="C24" sqref="C24"/>
    </sheetView>
  </sheetViews>
  <sheetFormatPr baseColWidth="10" defaultColWidth="14.44140625" defaultRowHeight="15" customHeight="1"/>
  <cols>
    <col min="1" max="1" width="3.5546875" customWidth="1"/>
    <col min="2" max="2" width="59" customWidth="1"/>
    <col min="3" max="3" width="18.6640625" customWidth="1"/>
    <col min="4" max="4" width="3.5546875" customWidth="1"/>
    <col min="5" max="26" width="11.44140625" customWidth="1"/>
  </cols>
  <sheetData>
    <row r="1" spans="1:26" ht="14.25" customHeight="1">
      <c r="A1" s="2" t="s">
        <v>0</v>
      </c>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204" t="s">
        <v>2</v>
      </c>
      <c r="C2" s="205"/>
      <c r="D2" s="206"/>
      <c r="E2" s="1"/>
      <c r="F2" s="1"/>
      <c r="G2" s="1"/>
      <c r="H2" s="1"/>
      <c r="I2" s="1"/>
      <c r="J2" s="1"/>
      <c r="K2" s="1"/>
      <c r="L2" s="1"/>
      <c r="M2" s="1"/>
      <c r="N2" s="1"/>
      <c r="O2" s="1"/>
      <c r="P2" s="1"/>
      <c r="Q2" s="1"/>
      <c r="R2" s="1"/>
      <c r="S2" s="1"/>
      <c r="T2" s="1"/>
      <c r="U2" s="1"/>
      <c r="V2" s="1"/>
      <c r="W2" s="1"/>
      <c r="X2" s="1"/>
      <c r="Y2" s="1"/>
      <c r="Z2" s="1"/>
    </row>
    <row r="3" spans="1:26" ht="14.25" customHeight="1">
      <c r="A3" s="1"/>
      <c r="B3" s="208" t="s">
        <v>4</v>
      </c>
      <c r="C3" s="184"/>
      <c r="D3" s="1"/>
      <c r="E3" s="1"/>
      <c r="F3" s="1"/>
      <c r="G3" s="1"/>
      <c r="H3" s="1"/>
      <c r="I3" s="1"/>
      <c r="J3" s="1"/>
      <c r="K3" s="1"/>
      <c r="L3" s="1"/>
      <c r="M3" s="1"/>
      <c r="N3" s="1"/>
      <c r="O3" s="1"/>
      <c r="P3" s="1"/>
      <c r="Q3" s="1"/>
      <c r="R3" s="1"/>
      <c r="S3" s="1"/>
      <c r="T3" s="1"/>
      <c r="U3" s="1"/>
      <c r="V3" s="1"/>
      <c r="W3" s="1"/>
      <c r="X3" s="1"/>
      <c r="Y3" s="1"/>
      <c r="Z3" s="1"/>
    </row>
    <row r="4" spans="1:26" ht="14.25" customHeight="1">
      <c r="A4" s="1"/>
      <c r="B4" s="209" t="str">
        <f>+EIE!B4</f>
        <v xml:space="preserve">Correspondiente al 30/06/2026 </v>
      </c>
      <c r="C4" s="184"/>
      <c r="D4" s="184"/>
      <c r="E4" s="1"/>
      <c r="F4" s="1"/>
      <c r="G4" s="1"/>
      <c r="H4" s="1"/>
      <c r="I4" s="1"/>
      <c r="J4" s="1"/>
      <c r="K4" s="1"/>
      <c r="L4" s="1"/>
      <c r="M4" s="1"/>
      <c r="N4" s="1"/>
      <c r="O4" s="1"/>
      <c r="P4" s="1"/>
      <c r="Q4" s="1"/>
      <c r="R4" s="1"/>
      <c r="S4" s="1"/>
      <c r="T4" s="1"/>
      <c r="U4" s="1"/>
      <c r="V4" s="1"/>
      <c r="W4" s="1"/>
      <c r="X4" s="1"/>
      <c r="Y4" s="1"/>
      <c r="Z4" s="1"/>
    </row>
    <row r="5" spans="1:26" ht="14.25" customHeight="1">
      <c r="A5" s="1"/>
      <c r="B5" s="209" t="s">
        <v>8</v>
      </c>
      <c r="C5" s="184"/>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7"/>
      <c r="B7" s="9" t="s">
        <v>14</v>
      </c>
      <c r="C7" s="13">
        <f>+EIE!C7</f>
        <v>46203</v>
      </c>
      <c r="D7" s="7"/>
      <c r="E7" s="7"/>
      <c r="F7" s="7"/>
      <c r="G7" s="7"/>
      <c r="H7" s="7"/>
      <c r="I7" s="7"/>
      <c r="J7" s="7"/>
      <c r="K7" s="7"/>
      <c r="L7" s="7"/>
      <c r="M7" s="7"/>
      <c r="N7" s="7"/>
      <c r="O7" s="7"/>
      <c r="P7" s="7"/>
      <c r="Q7" s="7"/>
      <c r="R7" s="7"/>
      <c r="S7" s="7"/>
      <c r="T7" s="7"/>
      <c r="U7" s="7"/>
      <c r="V7" s="7"/>
      <c r="W7" s="7"/>
      <c r="X7" s="7"/>
      <c r="Y7" s="7"/>
      <c r="Z7" s="7"/>
    </row>
    <row r="8" spans="1:26" ht="14.25" customHeight="1">
      <c r="A8" s="7"/>
      <c r="B8" s="5" t="s">
        <v>17</v>
      </c>
      <c r="C8" s="6">
        <v>673146.2</v>
      </c>
      <c r="D8" s="7"/>
      <c r="E8" s="7"/>
      <c r="F8" s="7"/>
      <c r="G8" s="7"/>
      <c r="H8" s="7"/>
      <c r="I8" s="7"/>
      <c r="J8" s="7"/>
      <c r="K8" s="7"/>
      <c r="L8" s="7"/>
      <c r="M8" s="7"/>
      <c r="N8" s="7"/>
      <c r="O8" s="7"/>
      <c r="P8" s="7"/>
      <c r="Q8" s="7"/>
      <c r="R8" s="7"/>
      <c r="S8" s="7"/>
      <c r="T8" s="7"/>
      <c r="U8" s="7"/>
      <c r="V8" s="7"/>
      <c r="W8" s="7"/>
      <c r="X8" s="7"/>
      <c r="Y8" s="7"/>
      <c r="Z8" s="7"/>
    </row>
    <row r="9" spans="1:26" ht="14.25" customHeight="1">
      <c r="A9" s="7"/>
      <c r="B9" s="20" t="s">
        <v>21</v>
      </c>
      <c r="C9" s="21"/>
      <c r="D9" s="7"/>
      <c r="E9" s="7"/>
      <c r="F9" s="7"/>
      <c r="G9" s="7"/>
      <c r="H9" s="7"/>
      <c r="I9" s="7"/>
      <c r="J9" s="7"/>
      <c r="K9" s="7"/>
      <c r="L9" s="7"/>
      <c r="M9" s="7"/>
      <c r="N9" s="7"/>
      <c r="O9" s="7"/>
      <c r="P9" s="7"/>
      <c r="Q9" s="7"/>
      <c r="R9" s="7"/>
      <c r="S9" s="7"/>
      <c r="T9" s="7"/>
      <c r="U9" s="7"/>
      <c r="V9" s="7"/>
      <c r="W9" s="7"/>
      <c r="X9" s="7"/>
      <c r="Y9" s="7"/>
      <c r="Z9" s="7"/>
    </row>
    <row r="10" spans="1:26" ht="14.25" customHeight="1">
      <c r="A10" s="7"/>
      <c r="B10" s="20" t="s">
        <v>24</v>
      </c>
      <c r="C10" s="27"/>
      <c r="D10" s="7"/>
      <c r="E10" s="7"/>
      <c r="F10" s="7"/>
      <c r="G10" s="7"/>
      <c r="H10" s="7"/>
      <c r="I10" s="7"/>
      <c r="J10" s="7"/>
      <c r="K10" s="7"/>
      <c r="L10" s="7"/>
      <c r="M10" s="7"/>
      <c r="N10" s="7"/>
      <c r="O10" s="7"/>
      <c r="P10" s="7"/>
      <c r="Q10" s="7"/>
      <c r="R10" s="7"/>
      <c r="S10" s="7"/>
      <c r="T10" s="7"/>
      <c r="U10" s="7"/>
      <c r="V10" s="7"/>
      <c r="W10" s="7"/>
      <c r="X10" s="7"/>
      <c r="Y10" s="7"/>
      <c r="Z10" s="7"/>
    </row>
    <row r="11" spans="1:26" ht="14.25" customHeight="1">
      <c r="A11" s="1"/>
      <c r="B11" s="28" t="s">
        <v>27</v>
      </c>
      <c r="C11" s="19">
        <v>1947.85</v>
      </c>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28" t="s">
        <v>29</v>
      </c>
      <c r="C12" s="19">
        <v>-308325.99999999942</v>
      </c>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28" t="s">
        <v>32</v>
      </c>
      <c r="C13" s="19">
        <v>-4192654.2399999984</v>
      </c>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7"/>
      <c r="B14" s="31" t="s">
        <v>34</v>
      </c>
      <c r="C14" s="27"/>
      <c r="D14" s="7"/>
      <c r="E14" s="7"/>
      <c r="F14" s="7"/>
      <c r="G14" s="7"/>
      <c r="H14" s="7"/>
      <c r="I14" s="7"/>
      <c r="J14" s="7"/>
      <c r="K14" s="7"/>
      <c r="L14" s="7"/>
      <c r="M14" s="7"/>
      <c r="N14" s="7"/>
      <c r="O14" s="7"/>
      <c r="P14" s="7"/>
      <c r="Q14" s="7"/>
      <c r="R14" s="7"/>
      <c r="S14" s="7"/>
      <c r="T14" s="7"/>
      <c r="U14" s="7"/>
      <c r="V14" s="7"/>
      <c r="W14" s="7"/>
      <c r="X14" s="7"/>
      <c r="Y14" s="7"/>
      <c r="Z14" s="7"/>
    </row>
    <row r="15" spans="1:26" ht="14.25" customHeight="1">
      <c r="A15" s="1"/>
      <c r="B15" s="28" t="s">
        <v>36</v>
      </c>
      <c r="C15" s="19">
        <v>-255017.92</v>
      </c>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35"/>
      <c r="B16" s="37" t="s">
        <v>39</v>
      </c>
      <c r="C16" s="39">
        <f>SUM(C11:C15)</f>
        <v>-4754050.3099999977</v>
      </c>
      <c r="D16" s="35"/>
      <c r="E16" s="35"/>
      <c r="F16" s="35"/>
      <c r="G16" s="35"/>
      <c r="H16" s="35"/>
      <c r="I16" s="35"/>
      <c r="J16" s="35"/>
      <c r="K16" s="35"/>
      <c r="L16" s="35"/>
      <c r="M16" s="35"/>
      <c r="N16" s="35"/>
      <c r="O16" s="35"/>
      <c r="P16" s="35"/>
      <c r="Q16" s="35"/>
      <c r="R16" s="35"/>
      <c r="S16" s="35"/>
      <c r="T16" s="35"/>
      <c r="U16" s="35"/>
      <c r="V16" s="35"/>
      <c r="W16" s="35"/>
      <c r="X16" s="35"/>
      <c r="Y16" s="35"/>
      <c r="Z16" s="35"/>
    </row>
    <row r="17" spans="1:26" ht="6.75" customHeight="1">
      <c r="A17" s="1"/>
      <c r="B17" s="28"/>
      <c r="C17" s="15">
        <v>0</v>
      </c>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7"/>
      <c r="B18" s="20" t="s">
        <v>42</v>
      </c>
      <c r="C18" s="27"/>
      <c r="D18" s="7"/>
      <c r="E18" s="7"/>
      <c r="F18" s="7"/>
      <c r="G18" s="7"/>
      <c r="H18" s="7"/>
      <c r="I18" s="7"/>
      <c r="J18" s="7"/>
      <c r="K18" s="7"/>
      <c r="L18" s="7"/>
      <c r="M18" s="7"/>
      <c r="N18" s="7"/>
      <c r="O18" s="7"/>
      <c r="P18" s="7"/>
      <c r="Q18" s="7"/>
      <c r="R18" s="7"/>
      <c r="S18" s="7"/>
      <c r="T18" s="7"/>
      <c r="U18" s="7"/>
      <c r="V18" s="7"/>
      <c r="W18" s="7"/>
      <c r="X18" s="7"/>
      <c r="Y18" s="7"/>
      <c r="Z18" s="7"/>
    </row>
    <row r="19" spans="1:26" ht="14.25" customHeight="1">
      <c r="A19" s="1"/>
      <c r="B19" s="28" t="s">
        <v>19</v>
      </c>
      <c r="C19" s="19">
        <v>2130000</v>
      </c>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28" t="s">
        <v>145</v>
      </c>
      <c r="C20" s="116">
        <v>4084531.6199999992</v>
      </c>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28" t="s">
        <v>46</v>
      </c>
      <c r="C21" s="25">
        <v>121792.89000000001</v>
      </c>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46"/>
      <c r="B22" s="47" t="s">
        <v>48</v>
      </c>
      <c r="C22" s="49">
        <f>SUM(C19:C21)</f>
        <v>6336324.5099999988</v>
      </c>
      <c r="D22" s="46"/>
      <c r="E22" s="46"/>
      <c r="F22" s="46"/>
      <c r="G22" s="46"/>
      <c r="H22" s="46"/>
      <c r="I22" s="46"/>
      <c r="J22" s="46"/>
      <c r="K22" s="46"/>
      <c r="L22" s="46"/>
      <c r="M22" s="46"/>
      <c r="N22" s="46"/>
      <c r="O22" s="46"/>
      <c r="P22" s="46"/>
      <c r="Q22" s="46"/>
      <c r="R22" s="46"/>
      <c r="S22" s="46"/>
      <c r="T22" s="46"/>
      <c r="U22" s="46"/>
      <c r="V22" s="46"/>
      <c r="W22" s="46"/>
      <c r="X22" s="46"/>
      <c r="Y22" s="46"/>
      <c r="Z22" s="46"/>
    </row>
    <row r="23" spans="1:26" ht="6.75" customHeight="1">
      <c r="A23" s="1"/>
      <c r="B23" s="28"/>
      <c r="C23" s="50"/>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7"/>
      <c r="B24" s="5" t="s">
        <v>50</v>
      </c>
      <c r="C24" s="53">
        <f>+C8+C16+C22</f>
        <v>2255420.4000000013</v>
      </c>
      <c r="D24" s="7"/>
      <c r="E24" s="7"/>
      <c r="F24" s="7"/>
      <c r="G24" s="7"/>
      <c r="H24" s="7"/>
      <c r="I24" s="7"/>
      <c r="J24" s="7"/>
      <c r="K24" s="7"/>
      <c r="L24" s="7"/>
      <c r="M24" s="7"/>
      <c r="N24" s="7"/>
      <c r="O24" s="7"/>
      <c r="P24" s="7"/>
      <c r="Q24" s="7"/>
      <c r="R24" s="7"/>
      <c r="S24" s="7"/>
      <c r="T24" s="7"/>
      <c r="U24" s="7"/>
      <c r="V24" s="7"/>
      <c r="W24" s="7"/>
      <c r="X24" s="7"/>
      <c r="Y24" s="7"/>
      <c r="Z24" s="7"/>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210" t="s">
        <v>37</v>
      </c>
      <c r="C26" s="184"/>
      <c r="D26" s="184"/>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5">
    <mergeCell ref="B2:D2"/>
    <mergeCell ref="B3:C3"/>
    <mergeCell ref="B4:D4"/>
    <mergeCell ref="B5:C5"/>
    <mergeCell ref="B26:D26"/>
  </mergeCells>
  <hyperlinks>
    <hyperlink ref="A1" location="null!A1" display="INDICE" xr:uid="{00000000-0004-0000-03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8D08D"/>
  </sheetPr>
  <dimension ref="A1:Z1021"/>
  <sheetViews>
    <sheetView showGridLines="0" tabSelected="1" topLeftCell="A169" workbookViewId="0">
      <selection activeCell="C190" sqref="C190"/>
    </sheetView>
  </sheetViews>
  <sheetFormatPr baseColWidth="10" defaultColWidth="14.44140625" defaultRowHeight="15" customHeight="1"/>
  <cols>
    <col min="1" max="1" width="3.5546875" customWidth="1"/>
    <col min="2" max="2" width="54.44140625" customWidth="1"/>
    <col min="3" max="3" width="19.33203125" customWidth="1"/>
    <col min="4" max="4" width="23.109375" customWidth="1"/>
    <col min="5" max="5" width="19.33203125" customWidth="1"/>
    <col min="6" max="6" width="25" customWidth="1"/>
    <col min="7" max="9" width="19.33203125" customWidth="1"/>
    <col min="10" max="26" width="11.44140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204" t="s">
        <v>2</v>
      </c>
      <c r="C2" s="205"/>
      <c r="D2" s="205"/>
      <c r="E2" s="205"/>
      <c r="F2" s="206"/>
      <c r="G2" s="1"/>
      <c r="H2" s="1"/>
      <c r="I2" s="1"/>
      <c r="J2" s="1"/>
      <c r="K2" s="1"/>
      <c r="L2" s="1"/>
      <c r="M2" s="1"/>
      <c r="N2" s="1"/>
      <c r="O2" s="1"/>
      <c r="P2" s="1"/>
      <c r="Q2" s="1"/>
      <c r="R2" s="1"/>
      <c r="S2" s="1"/>
      <c r="T2" s="1"/>
      <c r="U2" s="1"/>
      <c r="V2" s="1"/>
      <c r="W2" s="1"/>
      <c r="X2" s="1"/>
      <c r="Y2" s="1"/>
      <c r="Z2" s="1"/>
    </row>
    <row r="3" spans="1:26" ht="14.25" customHeight="1">
      <c r="A3" s="1"/>
      <c r="B3" s="207" t="s">
        <v>59</v>
      </c>
      <c r="C3" s="184"/>
      <c r="D3" s="184"/>
      <c r="E3" s="184"/>
      <c r="F3" s="184"/>
      <c r="G3" s="1"/>
      <c r="H3" s="1"/>
      <c r="I3" s="1"/>
      <c r="J3" s="1"/>
      <c r="K3" s="1"/>
      <c r="L3" s="1"/>
      <c r="M3" s="1"/>
      <c r="N3" s="1"/>
      <c r="O3" s="1"/>
      <c r="P3" s="1"/>
      <c r="Q3" s="1"/>
      <c r="R3" s="1"/>
      <c r="S3" s="1"/>
      <c r="T3" s="1"/>
      <c r="U3" s="1"/>
      <c r="V3" s="1"/>
      <c r="W3" s="1"/>
      <c r="X3" s="1"/>
      <c r="Y3" s="1"/>
      <c r="Z3" s="1"/>
    </row>
    <row r="4" spans="1:26" ht="14.25" customHeight="1">
      <c r="A4" s="1"/>
      <c r="B4" s="194" t="s">
        <v>60</v>
      </c>
      <c r="C4" s="184"/>
      <c r="D4" s="184"/>
      <c r="E4" s="184"/>
      <c r="F4" s="184"/>
      <c r="G4" s="1"/>
      <c r="H4" s="1"/>
      <c r="I4" s="1"/>
      <c r="J4" s="1"/>
      <c r="K4" s="1"/>
      <c r="L4" s="1"/>
      <c r="M4" s="1"/>
      <c r="N4" s="1"/>
      <c r="O4" s="1"/>
      <c r="P4" s="1"/>
      <c r="Q4" s="1"/>
      <c r="R4" s="1"/>
      <c r="S4" s="1"/>
      <c r="T4" s="1"/>
      <c r="U4" s="1"/>
      <c r="V4" s="1"/>
      <c r="W4" s="1"/>
      <c r="X4" s="1"/>
      <c r="Y4" s="1"/>
      <c r="Z4" s="1"/>
    </row>
    <row r="5" spans="1:26" ht="16.5" customHeight="1">
      <c r="A5" s="1"/>
      <c r="B5" s="197" t="s">
        <v>61</v>
      </c>
      <c r="C5" s="184"/>
      <c r="D5" s="184"/>
      <c r="E5" s="184"/>
      <c r="F5" s="184"/>
      <c r="G5" s="1"/>
      <c r="H5" s="1"/>
      <c r="I5" s="1"/>
      <c r="J5" s="1"/>
      <c r="K5" s="1"/>
      <c r="L5" s="1"/>
      <c r="M5" s="1"/>
      <c r="N5" s="1"/>
      <c r="O5" s="1"/>
      <c r="P5" s="1"/>
      <c r="Q5" s="1"/>
      <c r="R5" s="1"/>
      <c r="S5" s="1"/>
      <c r="T5" s="1"/>
      <c r="U5" s="1"/>
      <c r="V5" s="1"/>
      <c r="W5" s="1"/>
      <c r="X5" s="1"/>
      <c r="Y5" s="1"/>
      <c r="Z5" s="1"/>
    </row>
    <row r="6" spans="1:26" ht="89.25" customHeight="1">
      <c r="A6" s="1"/>
      <c r="B6" s="184"/>
      <c r="C6" s="184"/>
      <c r="D6" s="184"/>
      <c r="E6" s="184"/>
      <c r="F6" s="184"/>
      <c r="G6" s="1"/>
      <c r="H6" s="1"/>
      <c r="I6" s="1"/>
      <c r="J6" s="1"/>
      <c r="K6" s="1"/>
      <c r="L6" s="1"/>
      <c r="M6" s="1"/>
      <c r="N6" s="1"/>
      <c r="O6" s="1"/>
      <c r="P6" s="1"/>
      <c r="Q6" s="1"/>
      <c r="R6" s="1"/>
      <c r="S6" s="1"/>
      <c r="T6" s="1"/>
      <c r="U6" s="1"/>
      <c r="V6" s="1"/>
      <c r="W6" s="1"/>
      <c r="X6" s="1"/>
      <c r="Y6" s="1"/>
      <c r="Z6" s="1"/>
    </row>
    <row r="7" spans="1:26" ht="14.25" customHeight="1">
      <c r="A7" s="1"/>
      <c r="B7" s="194" t="s">
        <v>62</v>
      </c>
      <c r="C7" s="184"/>
      <c r="D7" s="184"/>
      <c r="E7" s="184"/>
      <c r="F7" s="184"/>
      <c r="G7" s="1"/>
      <c r="H7" s="1"/>
      <c r="I7" s="1"/>
      <c r="J7" s="1"/>
      <c r="K7" s="1"/>
      <c r="L7" s="1"/>
      <c r="M7" s="1"/>
      <c r="N7" s="1"/>
      <c r="O7" s="1"/>
      <c r="P7" s="1"/>
      <c r="Q7" s="1"/>
      <c r="R7" s="1"/>
      <c r="S7" s="1"/>
      <c r="T7" s="1"/>
      <c r="U7" s="1"/>
      <c r="V7" s="1"/>
      <c r="W7" s="1"/>
      <c r="X7" s="1"/>
      <c r="Y7" s="1"/>
      <c r="Z7" s="1"/>
    </row>
    <row r="8" spans="1:26" ht="14.25" customHeight="1">
      <c r="A8" s="1"/>
      <c r="B8" s="1"/>
      <c r="C8" s="1"/>
      <c r="D8" s="1"/>
      <c r="E8" s="1"/>
      <c r="F8" s="1"/>
      <c r="G8" s="1"/>
      <c r="H8" s="1"/>
      <c r="I8" s="1"/>
      <c r="J8" s="1"/>
      <c r="K8" s="1"/>
      <c r="L8" s="1"/>
      <c r="M8" s="1"/>
      <c r="N8" s="1"/>
      <c r="O8" s="1"/>
      <c r="P8" s="1"/>
      <c r="Q8" s="1"/>
      <c r="R8" s="1"/>
      <c r="S8" s="1"/>
      <c r="T8" s="1"/>
      <c r="U8" s="1"/>
      <c r="V8" s="1"/>
      <c r="W8" s="1"/>
      <c r="X8" s="1"/>
      <c r="Y8" s="1"/>
      <c r="Z8" s="1"/>
    </row>
    <row r="9" spans="1:26" ht="14.25" customHeight="1">
      <c r="A9" s="1"/>
      <c r="B9" s="194" t="s">
        <v>63</v>
      </c>
      <c r="C9" s="184"/>
      <c r="D9" s="184"/>
      <c r="E9" s="184"/>
      <c r="F9" s="184"/>
      <c r="G9" s="1"/>
      <c r="H9" s="1"/>
      <c r="I9" s="1"/>
      <c r="J9" s="1"/>
      <c r="K9" s="1"/>
      <c r="L9" s="1"/>
      <c r="M9" s="1"/>
      <c r="N9" s="1"/>
      <c r="O9" s="1"/>
      <c r="P9" s="1"/>
      <c r="Q9" s="1"/>
      <c r="R9" s="1"/>
      <c r="S9" s="1"/>
      <c r="T9" s="1"/>
      <c r="U9" s="1"/>
      <c r="V9" s="1"/>
      <c r="W9" s="1"/>
      <c r="X9" s="1"/>
      <c r="Y9" s="1"/>
      <c r="Z9" s="1"/>
    </row>
    <row r="10" spans="1:26" ht="14.25" customHeight="1">
      <c r="A10" s="1"/>
      <c r="B10" s="197" t="s">
        <v>64</v>
      </c>
      <c r="C10" s="184"/>
      <c r="D10" s="184"/>
      <c r="E10" s="184"/>
      <c r="F10" s="184"/>
      <c r="G10" s="1"/>
      <c r="H10" s="1"/>
      <c r="I10" s="1"/>
      <c r="J10" s="1"/>
      <c r="K10" s="1"/>
      <c r="L10" s="1"/>
      <c r="M10" s="1"/>
      <c r="N10" s="1"/>
      <c r="O10" s="1"/>
      <c r="P10" s="1"/>
      <c r="Q10" s="1"/>
      <c r="R10" s="1"/>
      <c r="S10" s="1"/>
      <c r="T10" s="1"/>
      <c r="U10" s="1"/>
      <c r="V10" s="1"/>
      <c r="W10" s="1"/>
      <c r="X10" s="1"/>
      <c r="Y10" s="1"/>
      <c r="Z10" s="1"/>
    </row>
    <row r="11" spans="1:26" ht="14.25" customHeight="1">
      <c r="A11" s="1"/>
      <c r="B11" s="184"/>
      <c r="C11" s="184"/>
      <c r="D11" s="184"/>
      <c r="E11" s="184"/>
      <c r="F11" s="184"/>
      <c r="G11" s="1"/>
      <c r="H11" s="1"/>
      <c r="I11" s="1"/>
      <c r="J11" s="1"/>
      <c r="K11" s="1"/>
      <c r="L11" s="1"/>
      <c r="M11" s="1"/>
      <c r="N11" s="1"/>
      <c r="O11" s="1"/>
      <c r="P11" s="1"/>
      <c r="Q11" s="1"/>
      <c r="R11" s="1"/>
      <c r="S11" s="1"/>
      <c r="T11" s="1"/>
      <c r="U11" s="1"/>
      <c r="V11" s="1"/>
      <c r="W11" s="1"/>
      <c r="X11" s="1"/>
      <c r="Y11" s="1"/>
      <c r="Z11" s="1"/>
    </row>
    <row r="12" spans="1:26" ht="14.25" customHeight="1">
      <c r="A12" s="1"/>
      <c r="B12" s="184"/>
      <c r="C12" s="184"/>
      <c r="D12" s="184"/>
      <c r="E12" s="184"/>
      <c r="F12" s="184"/>
      <c r="G12" s="1"/>
      <c r="H12" s="1"/>
      <c r="I12" s="1"/>
      <c r="J12" s="1"/>
      <c r="K12" s="1"/>
      <c r="L12" s="1"/>
      <c r="M12" s="1"/>
      <c r="N12" s="1"/>
      <c r="O12" s="1"/>
      <c r="P12" s="1"/>
      <c r="Q12" s="1"/>
      <c r="R12" s="1"/>
      <c r="S12" s="1"/>
      <c r="T12" s="1"/>
      <c r="U12" s="1"/>
      <c r="V12" s="1"/>
      <c r="W12" s="1"/>
      <c r="X12" s="1"/>
      <c r="Y12" s="1"/>
      <c r="Z12" s="1"/>
    </row>
    <row r="13" spans="1:26" ht="14.25" customHeight="1">
      <c r="A13" s="1"/>
      <c r="B13" s="184"/>
      <c r="C13" s="184"/>
      <c r="D13" s="184"/>
      <c r="E13" s="184"/>
      <c r="F13" s="184"/>
      <c r="G13" s="1"/>
      <c r="H13" s="1"/>
      <c r="I13" s="1"/>
      <c r="J13" s="1"/>
      <c r="K13" s="1"/>
      <c r="L13" s="1"/>
      <c r="M13" s="1"/>
      <c r="N13" s="1"/>
      <c r="O13" s="1"/>
      <c r="P13" s="1"/>
      <c r="Q13" s="1"/>
      <c r="R13" s="1"/>
      <c r="S13" s="1"/>
      <c r="T13" s="1"/>
      <c r="U13" s="1"/>
      <c r="V13" s="1"/>
      <c r="W13" s="1"/>
      <c r="X13" s="1"/>
      <c r="Y13" s="1"/>
      <c r="Z13" s="1"/>
    </row>
    <row r="14" spans="1:26" ht="14.25" customHeight="1">
      <c r="A14" s="1"/>
      <c r="B14" s="184"/>
      <c r="C14" s="184"/>
      <c r="D14" s="184"/>
      <c r="E14" s="184"/>
      <c r="F14" s="184"/>
      <c r="G14" s="1"/>
      <c r="H14" s="1"/>
      <c r="I14" s="1"/>
      <c r="J14" s="1"/>
      <c r="K14" s="1"/>
      <c r="L14" s="1"/>
      <c r="M14" s="1"/>
      <c r="N14" s="1"/>
      <c r="O14" s="1"/>
      <c r="P14" s="1"/>
      <c r="Q14" s="1"/>
      <c r="R14" s="1"/>
      <c r="S14" s="1"/>
      <c r="T14" s="1"/>
      <c r="U14" s="1"/>
      <c r="V14" s="1"/>
      <c r="W14" s="1"/>
      <c r="X14" s="1"/>
      <c r="Y14" s="1"/>
      <c r="Z14" s="1"/>
    </row>
    <row r="15" spans="1:26" ht="14.25" customHeight="1">
      <c r="A15" s="1"/>
      <c r="B15" s="184"/>
      <c r="C15" s="184"/>
      <c r="D15" s="184"/>
      <c r="E15" s="184"/>
      <c r="F15" s="184"/>
      <c r="G15" s="1"/>
      <c r="H15" s="1"/>
      <c r="I15" s="1"/>
      <c r="J15" s="1"/>
      <c r="K15" s="1"/>
      <c r="L15" s="1"/>
      <c r="M15" s="1"/>
      <c r="N15" s="1"/>
      <c r="O15" s="1"/>
      <c r="P15" s="1"/>
      <c r="Q15" s="1"/>
      <c r="R15" s="1"/>
      <c r="S15" s="1"/>
      <c r="T15" s="1"/>
      <c r="U15" s="1"/>
      <c r="V15" s="1"/>
      <c r="W15" s="1"/>
      <c r="X15" s="1"/>
      <c r="Y15" s="1"/>
      <c r="Z15" s="1"/>
    </row>
    <row r="16" spans="1:26" ht="14.25" customHeight="1">
      <c r="A16" s="1"/>
      <c r="B16" s="184"/>
      <c r="C16" s="184"/>
      <c r="D16" s="184"/>
      <c r="E16" s="184"/>
      <c r="F16" s="184"/>
      <c r="G16" s="1"/>
      <c r="H16" s="1"/>
      <c r="I16" s="1"/>
      <c r="J16" s="1"/>
      <c r="K16" s="1"/>
      <c r="L16" s="1"/>
      <c r="M16" s="1"/>
      <c r="N16" s="1"/>
      <c r="O16" s="1"/>
      <c r="P16" s="1"/>
      <c r="Q16" s="1"/>
      <c r="R16" s="1"/>
      <c r="S16" s="1"/>
      <c r="T16" s="1"/>
      <c r="U16" s="1"/>
      <c r="V16" s="1"/>
      <c r="W16" s="1"/>
      <c r="X16" s="1"/>
      <c r="Y16" s="1"/>
      <c r="Z16" s="1"/>
    </row>
    <row r="17" spans="1:26" ht="14.25" customHeight="1">
      <c r="A17" s="1"/>
      <c r="B17" s="184"/>
      <c r="C17" s="184"/>
      <c r="D17" s="184"/>
      <c r="E17" s="184"/>
      <c r="F17" s="184"/>
      <c r="G17" s="1"/>
      <c r="H17" s="1"/>
      <c r="I17" s="1"/>
      <c r="J17" s="1"/>
      <c r="K17" s="1"/>
      <c r="L17" s="1"/>
      <c r="M17" s="1"/>
      <c r="N17" s="1"/>
      <c r="O17" s="1"/>
      <c r="P17" s="1"/>
      <c r="Q17" s="1"/>
      <c r="R17" s="1"/>
      <c r="S17" s="1"/>
      <c r="T17" s="1"/>
      <c r="U17" s="1"/>
      <c r="V17" s="1"/>
      <c r="W17" s="1"/>
      <c r="X17" s="1"/>
      <c r="Y17" s="1"/>
      <c r="Z17" s="1"/>
    </row>
    <row r="18" spans="1:26" ht="14.25" customHeight="1">
      <c r="A18" s="1"/>
      <c r="B18" s="184"/>
      <c r="C18" s="184"/>
      <c r="D18" s="184"/>
      <c r="E18" s="184"/>
      <c r="F18" s="184"/>
      <c r="G18" s="1"/>
      <c r="H18" s="1"/>
      <c r="I18" s="1"/>
      <c r="J18" s="1"/>
      <c r="K18" s="1"/>
      <c r="L18" s="1"/>
      <c r="M18" s="1"/>
      <c r="N18" s="1"/>
      <c r="O18" s="1"/>
      <c r="P18" s="1"/>
      <c r="Q18" s="1"/>
      <c r="R18" s="1"/>
      <c r="S18" s="1"/>
      <c r="T18" s="1"/>
      <c r="U18" s="1"/>
      <c r="V18" s="1"/>
      <c r="W18" s="1"/>
      <c r="X18" s="1"/>
      <c r="Y18" s="1"/>
      <c r="Z18" s="1"/>
    </row>
    <row r="19" spans="1:26" ht="14.25" customHeight="1">
      <c r="A19" s="1"/>
      <c r="B19" s="184"/>
      <c r="C19" s="184"/>
      <c r="D19" s="184"/>
      <c r="E19" s="184"/>
      <c r="F19" s="184"/>
      <c r="G19" s="1"/>
      <c r="H19" s="1"/>
      <c r="I19" s="1"/>
      <c r="J19" s="1"/>
      <c r="K19" s="1"/>
      <c r="L19" s="1"/>
      <c r="M19" s="1"/>
      <c r="N19" s="1"/>
      <c r="O19" s="1"/>
      <c r="P19" s="1"/>
      <c r="Q19" s="1"/>
      <c r="R19" s="1"/>
      <c r="S19" s="1"/>
      <c r="T19" s="1"/>
      <c r="U19" s="1"/>
      <c r="V19" s="1"/>
      <c r="W19" s="1"/>
      <c r="X19" s="1"/>
      <c r="Y19" s="1"/>
      <c r="Z19" s="1"/>
    </row>
    <row r="20" spans="1:26" ht="14.25" customHeight="1">
      <c r="A20" s="1"/>
      <c r="B20" s="184"/>
      <c r="C20" s="184"/>
      <c r="D20" s="184"/>
      <c r="E20" s="184"/>
      <c r="F20" s="184"/>
      <c r="G20" s="1"/>
      <c r="H20" s="1"/>
      <c r="I20" s="1"/>
      <c r="J20" s="1"/>
      <c r="K20" s="1"/>
      <c r="L20" s="1"/>
      <c r="M20" s="1"/>
      <c r="N20" s="1"/>
      <c r="O20" s="1"/>
      <c r="P20" s="1"/>
      <c r="Q20" s="1"/>
      <c r="R20" s="1"/>
      <c r="S20" s="1"/>
      <c r="T20" s="1"/>
      <c r="U20" s="1"/>
      <c r="V20" s="1"/>
      <c r="W20" s="1"/>
      <c r="X20" s="1"/>
      <c r="Y20" s="1"/>
      <c r="Z20" s="1"/>
    </row>
    <row r="21" spans="1:26" ht="14.25" customHeight="1">
      <c r="A21" s="1"/>
      <c r="B21" s="184"/>
      <c r="C21" s="184"/>
      <c r="D21" s="184"/>
      <c r="E21" s="184"/>
      <c r="F21" s="184"/>
      <c r="G21" s="1"/>
      <c r="H21" s="1"/>
      <c r="I21" s="1"/>
      <c r="J21" s="1"/>
      <c r="K21" s="1"/>
      <c r="L21" s="1"/>
      <c r="M21" s="1"/>
      <c r="N21" s="1"/>
      <c r="O21" s="1"/>
      <c r="P21" s="1"/>
      <c r="Q21" s="1"/>
      <c r="R21" s="1"/>
      <c r="S21" s="1"/>
      <c r="T21" s="1"/>
      <c r="U21" s="1"/>
      <c r="V21" s="1"/>
      <c r="W21" s="1"/>
      <c r="X21" s="1"/>
      <c r="Y21" s="1"/>
      <c r="Z21" s="1"/>
    </row>
    <row r="22" spans="1:26" ht="14.25" customHeight="1">
      <c r="A22" s="1"/>
      <c r="B22" s="184"/>
      <c r="C22" s="184"/>
      <c r="D22" s="184"/>
      <c r="E22" s="184"/>
      <c r="F22" s="184"/>
      <c r="G22" s="1"/>
      <c r="H22" s="1"/>
      <c r="I22" s="1"/>
      <c r="J22" s="1"/>
      <c r="K22" s="1"/>
      <c r="L22" s="1"/>
      <c r="M22" s="1"/>
      <c r="N22" s="1"/>
      <c r="O22" s="1"/>
      <c r="P22" s="1"/>
      <c r="Q22" s="1"/>
      <c r="R22" s="1"/>
      <c r="S22" s="1"/>
      <c r="T22" s="1"/>
      <c r="U22" s="1"/>
      <c r="V22" s="1"/>
      <c r="W22" s="1"/>
      <c r="X22" s="1"/>
      <c r="Y22" s="1"/>
      <c r="Z22" s="1"/>
    </row>
    <row r="23" spans="1:26" ht="14.25" customHeight="1">
      <c r="A23" s="1"/>
      <c r="B23" s="184"/>
      <c r="C23" s="184"/>
      <c r="D23" s="184"/>
      <c r="E23" s="184"/>
      <c r="F23" s="184"/>
      <c r="G23" s="1"/>
      <c r="H23" s="1"/>
      <c r="I23" s="1"/>
      <c r="J23" s="1"/>
      <c r="K23" s="1"/>
      <c r="L23" s="1"/>
      <c r="M23" s="1"/>
      <c r="N23" s="1"/>
      <c r="O23" s="1"/>
      <c r="P23" s="1"/>
      <c r="Q23" s="1"/>
      <c r="R23" s="1"/>
      <c r="S23" s="1"/>
      <c r="T23" s="1"/>
      <c r="U23" s="1"/>
      <c r="V23" s="1"/>
      <c r="W23" s="1"/>
      <c r="X23" s="1"/>
      <c r="Y23" s="1"/>
      <c r="Z23" s="1"/>
    </row>
    <row r="24" spans="1:26" ht="14.25" customHeight="1">
      <c r="A24" s="1"/>
      <c r="B24" s="184"/>
      <c r="C24" s="184"/>
      <c r="D24" s="184"/>
      <c r="E24" s="184"/>
      <c r="F24" s="184"/>
      <c r="G24" s="1"/>
      <c r="H24" s="1"/>
      <c r="I24" s="1"/>
      <c r="J24" s="1"/>
      <c r="K24" s="1"/>
      <c r="L24" s="1"/>
      <c r="M24" s="1"/>
      <c r="N24" s="1"/>
      <c r="O24" s="1"/>
      <c r="P24" s="1"/>
      <c r="Q24" s="1"/>
      <c r="R24" s="1"/>
      <c r="S24" s="1"/>
      <c r="T24" s="1"/>
      <c r="U24" s="1"/>
      <c r="V24" s="1"/>
      <c r="W24" s="1"/>
      <c r="X24" s="1"/>
      <c r="Y24" s="1"/>
      <c r="Z24" s="1"/>
    </row>
    <row r="25" spans="1:26" ht="14.25" customHeight="1">
      <c r="A25" s="1"/>
      <c r="B25" s="184"/>
      <c r="C25" s="184"/>
      <c r="D25" s="184"/>
      <c r="E25" s="184"/>
      <c r="F25" s="184"/>
      <c r="G25" s="1"/>
      <c r="H25" s="1"/>
      <c r="I25" s="1"/>
      <c r="J25" s="1"/>
      <c r="K25" s="1"/>
      <c r="L25" s="1"/>
      <c r="M25" s="1"/>
      <c r="N25" s="1"/>
      <c r="O25" s="1"/>
      <c r="P25" s="1"/>
      <c r="Q25" s="1"/>
      <c r="R25" s="1"/>
      <c r="S25" s="1"/>
      <c r="T25" s="1"/>
      <c r="U25" s="1"/>
      <c r="V25" s="1"/>
      <c r="W25" s="1"/>
      <c r="X25" s="1"/>
      <c r="Y25" s="1"/>
      <c r="Z25" s="1"/>
    </row>
    <row r="26" spans="1:26" ht="14.25" customHeight="1">
      <c r="A26" s="1"/>
      <c r="B26" s="184"/>
      <c r="C26" s="184"/>
      <c r="D26" s="184"/>
      <c r="E26" s="184"/>
      <c r="F26" s="184"/>
      <c r="G26" s="1"/>
      <c r="H26" s="1"/>
      <c r="I26" s="1"/>
      <c r="J26" s="1"/>
      <c r="K26" s="1"/>
      <c r="L26" s="1"/>
      <c r="M26" s="1"/>
      <c r="N26" s="1"/>
      <c r="O26" s="1"/>
      <c r="P26" s="1"/>
      <c r="Q26" s="1"/>
      <c r="R26" s="1"/>
      <c r="S26" s="1"/>
      <c r="T26" s="1"/>
      <c r="U26" s="1"/>
      <c r="V26" s="1"/>
      <c r="W26" s="1"/>
      <c r="X26" s="1"/>
      <c r="Y26" s="1"/>
      <c r="Z26" s="1"/>
    </row>
    <row r="27" spans="1:26" ht="14.25" customHeight="1">
      <c r="A27" s="1"/>
      <c r="B27" s="61"/>
      <c r="C27" s="61"/>
      <c r="D27" s="61"/>
      <c r="E27" s="61"/>
      <c r="F27" s="61"/>
      <c r="G27" s="1"/>
      <c r="H27" s="1"/>
      <c r="I27" s="1"/>
      <c r="J27" s="1"/>
      <c r="K27" s="1"/>
      <c r="L27" s="1"/>
      <c r="M27" s="1"/>
      <c r="N27" s="1"/>
      <c r="O27" s="1"/>
      <c r="P27" s="1"/>
      <c r="Q27" s="1"/>
      <c r="R27" s="1"/>
      <c r="S27" s="1"/>
      <c r="T27" s="1"/>
      <c r="U27" s="1"/>
      <c r="V27" s="1"/>
      <c r="W27" s="1"/>
      <c r="X27" s="1"/>
      <c r="Y27" s="1"/>
      <c r="Z27" s="1"/>
    </row>
    <row r="28" spans="1:26" ht="14.25" customHeight="1">
      <c r="A28" s="1"/>
      <c r="B28" s="194" t="s">
        <v>65</v>
      </c>
      <c r="C28" s="184"/>
      <c r="D28" s="184"/>
      <c r="E28" s="184"/>
      <c r="F28" s="184"/>
      <c r="G28" s="1"/>
      <c r="H28" s="1"/>
      <c r="I28" s="1"/>
      <c r="J28" s="1"/>
      <c r="K28" s="1"/>
      <c r="L28" s="1"/>
      <c r="M28" s="1"/>
      <c r="N28" s="1"/>
      <c r="O28" s="1"/>
      <c r="P28" s="1"/>
      <c r="Q28" s="1"/>
      <c r="R28" s="1"/>
      <c r="S28" s="1"/>
      <c r="T28" s="1"/>
      <c r="U28" s="1"/>
      <c r="V28" s="1"/>
      <c r="W28" s="1"/>
      <c r="X28" s="1"/>
      <c r="Y28" s="1"/>
      <c r="Z28" s="1"/>
    </row>
    <row r="29" spans="1:26" ht="14.25" customHeight="1">
      <c r="A29" s="1"/>
      <c r="B29" s="197" t="s">
        <v>66</v>
      </c>
      <c r="C29" s="184"/>
      <c r="D29" s="184"/>
      <c r="E29" s="184"/>
      <c r="F29" s="184"/>
      <c r="G29" s="1"/>
      <c r="H29" s="1"/>
      <c r="I29" s="1"/>
      <c r="J29" s="1"/>
      <c r="K29" s="1"/>
      <c r="L29" s="1"/>
      <c r="M29" s="1"/>
      <c r="N29" s="1"/>
      <c r="O29" s="1"/>
      <c r="P29" s="1"/>
      <c r="Q29" s="1"/>
      <c r="R29" s="1"/>
      <c r="S29" s="1"/>
      <c r="T29" s="1"/>
      <c r="U29" s="1"/>
      <c r="V29" s="1"/>
      <c r="W29" s="1"/>
      <c r="X29" s="1"/>
      <c r="Y29" s="1"/>
      <c r="Z29" s="1"/>
    </row>
    <row r="30" spans="1:26" ht="14.25" customHeight="1">
      <c r="A30" s="1"/>
      <c r="B30" s="184"/>
      <c r="C30" s="184"/>
      <c r="D30" s="184"/>
      <c r="E30" s="184"/>
      <c r="F30" s="184"/>
      <c r="G30" s="1"/>
      <c r="H30" s="1"/>
      <c r="I30" s="1"/>
      <c r="J30" s="1"/>
      <c r="K30" s="1"/>
      <c r="L30" s="1"/>
      <c r="M30" s="1"/>
      <c r="N30" s="1"/>
      <c r="O30" s="1"/>
      <c r="P30" s="1"/>
      <c r="Q30" s="1"/>
      <c r="R30" s="1"/>
      <c r="S30" s="1"/>
      <c r="T30" s="1"/>
      <c r="U30" s="1"/>
      <c r="V30" s="1"/>
      <c r="W30" s="1"/>
      <c r="X30" s="1"/>
      <c r="Y30" s="1"/>
      <c r="Z30" s="1"/>
    </row>
    <row r="31" spans="1:26" ht="14.25" customHeight="1">
      <c r="A31" s="1"/>
      <c r="B31" s="184"/>
      <c r="C31" s="184"/>
      <c r="D31" s="184"/>
      <c r="E31" s="184"/>
      <c r="F31" s="184"/>
      <c r="G31" s="1"/>
      <c r="H31" s="1"/>
      <c r="I31" s="1"/>
      <c r="J31" s="1"/>
      <c r="K31" s="1"/>
      <c r="L31" s="1"/>
      <c r="M31" s="1"/>
      <c r="N31" s="1"/>
      <c r="O31" s="1"/>
      <c r="P31" s="1"/>
      <c r="Q31" s="1"/>
      <c r="R31" s="1"/>
      <c r="S31" s="1"/>
      <c r="T31" s="1"/>
      <c r="U31" s="1"/>
      <c r="V31" s="1"/>
      <c r="W31" s="1"/>
      <c r="X31" s="1"/>
      <c r="Y31" s="1"/>
      <c r="Z31" s="1"/>
    </row>
    <row r="32" spans="1:26" ht="14.25" customHeight="1">
      <c r="A32" s="1"/>
      <c r="B32" s="184"/>
      <c r="C32" s="184"/>
      <c r="D32" s="184"/>
      <c r="E32" s="184"/>
      <c r="F32" s="184"/>
      <c r="G32" s="1"/>
      <c r="H32" s="1"/>
      <c r="I32" s="1"/>
      <c r="J32" s="1"/>
      <c r="K32" s="1"/>
      <c r="L32" s="1"/>
      <c r="M32" s="1"/>
      <c r="N32" s="1"/>
      <c r="O32" s="1"/>
      <c r="P32" s="1"/>
      <c r="Q32" s="1"/>
      <c r="R32" s="1"/>
      <c r="S32" s="1"/>
      <c r="T32" s="1"/>
      <c r="U32" s="1"/>
      <c r="V32" s="1"/>
      <c r="W32" s="1"/>
      <c r="X32" s="1"/>
      <c r="Y32" s="1"/>
      <c r="Z32" s="1"/>
    </row>
    <row r="33" spans="1:26" ht="14.25" customHeight="1">
      <c r="A33" s="1"/>
      <c r="B33" s="184"/>
      <c r="C33" s="184"/>
      <c r="D33" s="184"/>
      <c r="E33" s="184"/>
      <c r="F33" s="184"/>
      <c r="G33" s="1"/>
      <c r="H33" s="1"/>
      <c r="I33" s="1"/>
      <c r="J33" s="1"/>
      <c r="K33" s="1"/>
      <c r="L33" s="1"/>
      <c r="M33" s="1"/>
      <c r="N33" s="1"/>
      <c r="O33" s="1"/>
      <c r="P33" s="1"/>
      <c r="Q33" s="1"/>
      <c r="R33" s="1"/>
      <c r="S33" s="1"/>
      <c r="T33" s="1"/>
      <c r="U33" s="1"/>
      <c r="V33" s="1"/>
      <c r="W33" s="1"/>
      <c r="X33" s="1"/>
      <c r="Y33" s="1"/>
      <c r="Z33" s="1"/>
    </row>
    <row r="34" spans="1:26" ht="14.25" customHeight="1">
      <c r="A34" s="1"/>
      <c r="B34" s="184"/>
      <c r="C34" s="184"/>
      <c r="D34" s="184"/>
      <c r="E34" s="184"/>
      <c r="F34" s="184"/>
      <c r="G34" s="1"/>
      <c r="H34" s="1"/>
      <c r="I34" s="1"/>
      <c r="J34" s="1"/>
      <c r="K34" s="1"/>
      <c r="L34" s="1"/>
      <c r="M34" s="1"/>
      <c r="N34" s="1"/>
      <c r="O34" s="1"/>
      <c r="P34" s="1"/>
      <c r="Q34" s="1"/>
      <c r="R34" s="1"/>
      <c r="S34" s="1"/>
      <c r="T34" s="1"/>
      <c r="U34" s="1"/>
      <c r="V34" s="1"/>
      <c r="W34" s="1"/>
      <c r="X34" s="1"/>
      <c r="Y34" s="1"/>
      <c r="Z34" s="1"/>
    </row>
    <row r="35" spans="1:26" ht="14.25" customHeight="1">
      <c r="A35" s="1"/>
      <c r="B35" s="184"/>
      <c r="C35" s="184"/>
      <c r="D35" s="184"/>
      <c r="E35" s="184"/>
      <c r="F35" s="184"/>
      <c r="G35" s="1"/>
      <c r="H35" s="1"/>
      <c r="I35" s="1"/>
      <c r="J35" s="1"/>
      <c r="K35" s="1"/>
      <c r="L35" s="1"/>
      <c r="M35" s="1"/>
      <c r="N35" s="1"/>
      <c r="O35" s="1"/>
      <c r="P35" s="1"/>
      <c r="Q35" s="1"/>
      <c r="R35" s="1"/>
      <c r="S35" s="1"/>
      <c r="T35" s="1"/>
      <c r="U35" s="1"/>
      <c r="V35" s="1"/>
      <c r="W35" s="1"/>
      <c r="X35" s="1"/>
      <c r="Y35" s="1"/>
      <c r="Z35" s="1"/>
    </row>
    <row r="36" spans="1:26" ht="14.25" customHeight="1">
      <c r="A36" s="1"/>
      <c r="B36" s="184"/>
      <c r="C36" s="184"/>
      <c r="D36" s="184"/>
      <c r="E36" s="184"/>
      <c r="F36" s="184"/>
      <c r="G36" s="1"/>
      <c r="H36" s="1"/>
      <c r="I36" s="1"/>
      <c r="J36" s="1"/>
      <c r="K36" s="1"/>
      <c r="L36" s="1"/>
      <c r="M36" s="1"/>
      <c r="N36" s="1"/>
      <c r="O36" s="1"/>
      <c r="P36" s="1"/>
      <c r="Q36" s="1"/>
      <c r="R36" s="1"/>
      <c r="S36" s="1"/>
      <c r="T36" s="1"/>
      <c r="U36" s="1"/>
      <c r="V36" s="1"/>
      <c r="W36" s="1"/>
      <c r="X36" s="1"/>
      <c r="Y36" s="1"/>
      <c r="Z36" s="1"/>
    </row>
    <row r="37" spans="1:26" ht="14.25" customHeight="1">
      <c r="A37" s="1"/>
      <c r="B37" s="184"/>
      <c r="C37" s="184"/>
      <c r="D37" s="184"/>
      <c r="E37" s="184"/>
      <c r="F37" s="184"/>
      <c r="G37" s="1"/>
      <c r="H37" s="1"/>
      <c r="I37" s="1"/>
      <c r="J37" s="1"/>
      <c r="K37" s="1"/>
      <c r="L37" s="1"/>
      <c r="M37" s="1"/>
      <c r="N37" s="1"/>
      <c r="O37" s="1"/>
      <c r="P37" s="1"/>
      <c r="Q37" s="1"/>
      <c r="R37" s="1"/>
      <c r="S37" s="1"/>
      <c r="T37" s="1"/>
      <c r="U37" s="1"/>
      <c r="V37" s="1"/>
      <c r="W37" s="1"/>
      <c r="X37" s="1"/>
      <c r="Y37" s="1"/>
      <c r="Z37" s="1"/>
    </row>
    <row r="38" spans="1:26" ht="46.8" customHeight="1">
      <c r="A38" s="1"/>
      <c r="B38" s="184"/>
      <c r="C38" s="184"/>
      <c r="D38" s="184"/>
      <c r="E38" s="184"/>
      <c r="F38" s="184"/>
      <c r="G38" s="1"/>
      <c r="H38" s="1"/>
      <c r="I38" s="1"/>
      <c r="J38" s="1"/>
      <c r="K38" s="1"/>
      <c r="L38" s="1"/>
      <c r="M38" s="1"/>
      <c r="N38" s="1"/>
      <c r="O38" s="1"/>
      <c r="P38" s="1"/>
      <c r="Q38" s="1"/>
      <c r="R38" s="1"/>
      <c r="S38" s="1"/>
      <c r="T38" s="1"/>
      <c r="U38" s="1"/>
      <c r="V38" s="1"/>
      <c r="W38" s="1"/>
      <c r="X38" s="1"/>
      <c r="Y38" s="1"/>
      <c r="Z38" s="1"/>
    </row>
    <row r="39" spans="1:26" ht="14.25" customHeight="1">
      <c r="A39" s="1"/>
      <c r="B39" s="61"/>
      <c r="C39" s="61"/>
      <c r="D39" s="61"/>
      <c r="E39" s="61"/>
      <c r="F39" s="61"/>
      <c r="G39" s="1"/>
      <c r="H39" s="1"/>
      <c r="I39" s="1"/>
      <c r="J39" s="1"/>
      <c r="K39" s="1"/>
      <c r="L39" s="1"/>
      <c r="M39" s="1"/>
      <c r="N39" s="1"/>
      <c r="O39" s="1"/>
      <c r="P39" s="1"/>
      <c r="Q39" s="1"/>
      <c r="R39" s="1"/>
      <c r="S39" s="1"/>
      <c r="T39" s="1"/>
      <c r="U39" s="1"/>
      <c r="V39" s="1"/>
      <c r="W39" s="1"/>
      <c r="X39" s="1"/>
      <c r="Y39" s="1"/>
      <c r="Z39" s="1"/>
    </row>
    <row r="40" spans="1:26" ht="14.25" customHeight="1">
      <c r="A40" s="1"/>
      <c r="B40" s="203" t="s">
        <v>67</v>
      </c>
      <c r="C40" s="184"/>
      <c r="D40" s="184"/>
      <c r="E40" s="184"/>
      <c r="F40" s="184"/>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97" t="s">
        <v>68</v>
      </c>
      <c r="C42" s="184"/>
      <c r="D42" s="184"/>
      <c r="E42" s="184"/>
      <c r="F42" s="184"/>
      <c r="G42" s="1"/>
      <c r="H42" s="1"/>
      <c r="I42" s="1"/>
      <c r="J42" s="1"/>
      <c r="K42" s="1"/>
      <c r="L42" s="1"/>
      <c r="M42" s="1"/>
      <c r="N42" s="1"/>
      <c r="O42" s="1"/>
      <c r="P42" s="1"/>
      <c r="Q42" s="1"/>
      <c r="R42" s="1"/>
      <c r="S42" s="1"/>
      <c r="T42" s="1"/>
      <c r="U42" s="1"/>
      <c r="V42" s="1"/>
      <c r="W42" s="1"/>
      <c r="X42" s="1"/>
      <c r="Y42" s="1"/>
      <c r="Z42" s="1"/>
    </row>
    <row r="43" spans="1:26" ht="14.25" customHeight="1">
      <c r="A43" s="1"/>
      <c r="B43" s="184"/>
      <c r="C43" s="184"/>
      <c r="D43" s="184"/>
      <c r="E43" s="184"/>
      <c r="F43" s="184"/>
      <c r="G43" s="1"/>
      <c r="H43" s="1"/>
      <c r="I43" s="1"/>
      <c r="J43" s="1"/>
      <c r="K43" s="1"/>
      <c r="L43" s="1"/>
      <c r="M43" s="1"/>
      <c r="N43" s="1"/>
      <c r="O43" s="1"/>
      <c r="P43" s="1"/>
      <c r="Q43" s="1"/>
      <c r="R43" s="1"/>
      <c r="S43" s="1"/>
      <c r="T43" s="1"/>
      <c r="U43" s="1"/>
      <c r="V43" s="1"/>
      <c r="W43" s="1"/>
      <c r="X43" s="1"/>
      <c r="Y43" s="1"/>
      <c r="Z43" s="1"/>
    </row>
    <row r="44" spans="1:26" ht="14.25" customHeight="1">
      <c r="A44" s="1"/>
      <c r="B44" s="184"/>
      <c r="C44" s="184"/>
      <c r="D44" s="184"/>
      <c r="E44" s="184"/>
      <c r="F44" s="184"/>
      <c r="G44" s="1"/>
      <c r="H44" s="1"/>
      <c r="I44" s="1"/>
      <c r="J44" s="1"/>
      <c r="K44" s="1"/>
      <c r="L44" s="1"/>
      <c r="M44" s="1"/>
      <c r="N44" s="1"/>
      <c r="O44" s="1"/>
      <c r="P44" s="1"/>
      <c r="Q44" s="1"/>
      <c r="R44" s="1"/>
      <c r="S44" s="1"/>
      <c r="T44" s="1"/>
      <c r="U44" s="1"/>
      <c r="V44" s="1"/>
      <c r="W44" s="1"/>
      <c r="X44" s="1"/>
      <c r="Y44" s="1"/>
      <c r="Z44" s="1"/>
    </row>
    <row r="45" spans="1:26" ht="14.25" customHeight="1">
      <c r="A45" s="1"/>
      <c r="B45" s="184"/>
      <c r="C45" s="184"/>
      <c r="D45" s="184"/>
      <c r="E45" s="184"/>
      <c r="F45" s="184"/>
      <c r="G45" s="1"/>
      <c r="H45" s="1"/>
      <c r="I45" s="1"/>
      <c r="J45" s="1"/>
      <c r="K45" s="1"/>
      <c r="L45" s="1"/>
      <c r="M45" s="1"/>
      <c r="N45" s="1"/>
      <c r="O45" s="1"/>
      <c r="P45" s="1"/>
      <c r="Q45" s="1"/>
      <c r="R45" s="1"/>
      <c r="S45" s="1"/>
      <c r="T45" s="1"/>
      <c r="U45" s="1"/>
      <c r="V45" s="1"/>
      <c r="W45" s="1"/>
      <c r="X45" s="1"/>
      <c r="Y45" s="1"/>
      <c r="Z45" s="1"/>
    </row>
    <row r="46" spans="1:26" ht="14.25" customHeight="1">
      <c r="A46" s="1"/>
      <c r="B46" s="184"/>
      <c r="C46" s="184"/>
      <c r="D46" s="184"/>
      <c r="E46" s="184"/>
      <c r="F46" s="184"/>
      <c r="G46" s="1"/>
      <c r="H46" s="1"/>
      <c r="I46" s="1"/>
      <c r="J46" s="1"/>
      <c r="K46" s="1"/>
      <c r="L46" s="1"/>
      <c r="M46" s="1"/>
      <c r="N46" s="1"/>
      <c r="O46" s="1"/>
      <c r="P46" s="1"/>
      <c r="Q46" s="1"/>
      <c r="R46" s="1"/>
      <c r="S46" s="1"/>
      <c r="T46" s="1"/>
      <c r="U46" s="1"/>
      <c r="V46" s="1"/>
      <c r="W46" s="1"/>
      <c r="X46" s="1"/>
      <c r="Y46" s="1"/>
      <c r="Z46" s="1"/>
    </row>
    <row r="47" spans="1:26" ht="14.25" customHeight="1">
      <c r="A47" s="1"/>
      <c r="B47" s="184"/>
      <c r="C47" s="184"/>
      <c r="D47" s="184"/>
      <c r="E47" s="184"/>
      <c r="F47" s="184"/>
      <c r="G47" s="1"/>
      <c r="H47" s="1"/>
      <c r="I47" s="1"/>
      <c r="J47" s="1"/>
      <c r="K47" s="1"/>
      <c r="L47" s="1"/>
      <c r="M47" s="1"/>
      <c r="N47" s="1"/>
      <c r="O47" s="1"/>
      <c r="P47" s="1"/>
      <c r="Q47" s="1"/>
      <c r="R47" s="1"/>
      <c r="S47" s="1"/>
      <c r="T47" s="1"/>
      <c r="U47" s="1"/>
      <c r="V47" s="1"/>
      <c r="W47" s="1"/>
      <c r="X47" s="1"/>
      <c r="Y47" s="1"/>
      <c r="Z47" s="1"/>
    </row>
    <row r="48" spans="1:26" ht="14.25" customHeight="1">
      <c r="A48" s="1"/>
      <c r="B48" s="184"/>
      <c r="C48" s="184"/>
      <c r="D48" s="184"/>
      <c r="E48" s="184"/>
      <c r="F48" s="184"/>
      <c r="G48" s="1"/>
      <c r="H48" s="1"/>
      <c r="I48" s="1"/>
      <c r="J48" s="1"/>
      <c r="K48" s="1"/>
      <c r="L48" s="1"/>
      <c r="M48" s="1"/>
      <c r="N48" s="1"/>
      <c r="O48" s="1"/>
      <c r="P48" s="1"/>
      <c r="Q48" s="1"/>
      <c r="R48" s="1"/>
      <c r="S48" s="1"/>
      <c r="T48" s="1"/>
      <c r="U48" s="1"/>
      <c r="V48" s="1"/>
      <c r="W48" s="1"/>
      <c r="X48" s="1"/>
      <c r="Y48" s="1"/>
      <c r="Z48" s="1"/>
    </row>
    <row r="49" spans="1:26" ht="24" customHeight="1">
      <c r="A49" s="1"/>
      <c r="B49" s="184"/>
      <c r="C49" s="184"/>
      <c r="D49" s="184"/>
      <c r="E49" s="184"/>
      <c r="F49" s="184"/>
      <c r="G49" s="1"/>
      <c r="H49" s="1"/>
      <c r="I49" s="1"/>
      <c r="J49" s="1"/>
      <c r="K49" s="1"/>
      <c r="L49" s="1"/>
      <c r="M49" s="1"/>
      <c r="N49" s="1"/>
      <c r="O49" s="1"/>
      <c r="P49" s="1"/>
      <c r="Q49" s="1"/>
      <c r="R49" s="1"/>
      <c r="S49" s="1"/>
      <c r="T49" s="1"/>
      <c r="U49" s="1"/>
      <c r="V49" s="1"/>
      <c r="W49" s="1"/>
      <c r="X49" s="1"/>
      <c r="Y49" s="1"/>
      <c r="Z49" s="1"/>
    </row>
    <row r="50" spans="1:26" ht="14.25" customHeight="1">
      <c r="A50" s="1"/>
      <c r="B50" s="9" t="s">
        <v>14</v>
      </c>
      <c r="C50" s="13">
        <v>46203</v>
      </c>
      <c r="D50" s="1"/>
      <c r="E50" s="1"/>
      <c r="F50" s="61"/>
      <c r="G50" s="1"/>
      <c r="H50" s="1"/>
      <c r="I50" s="1"/>
      <c r="J50" s="1"/>
      <c r="K50" s="1"/>
      <c r="L50" s="1"/>
      <c r="M50" s="1"/>
      <c r="N50" s="1"/>
      <c r="O50" s="1"/>
      <c r="P50" s="1"/>
      <c r="Q50" s="1"/>
      <c r="R50" s="1"/>
      <c r="S50" s="1"/>
      <c r="T50" s="1"/>
      <c r="U50" s="1"/>
      <c r="V50" s="1"/>
      <c r="W50" s="1"/>
      <c r="X50" s="1"/>
      <c r="Y50" s="1"/>
      <c r="Z50" s="1"/>
    </row>
    <row r="51" spans="1:26" ht="14.25" customHeight="1">
      <c r="A51" s="1"/>
      <c r="B51" s="62" t="s">
        <v>69</v>
      </c>
      <c r="C51" s="120">
        <v>6069.32</v>
      </c>
      <c r="D51" s="1"/>
      <c r="E51" s="1"/>
      <c r="F51" s="61"/>
      <c r="G51" s="1"/>
      <c r="H51" s="1"/>
      <c r="I51" s="1"/>
      <c r="J51" s="1"/>
      <c r="K51" s="1"/>
      <c r="L51" s="1"/>
      <c r="M51" s="1"/>
      <c r="N51" s="1"/>
      <c r="O51" s="1"/>
      <c r="P51" s="1"/>
      <c r="Q51" s="1"/>
      <c r="R51" s="1"/>
      <c r="S51" s="1"/>
      <c r="T51" s="1"/>
      <c r="U51" s="1"/>
      <c r="V51" s="1"/>
      <c r="W51" s="1"/>
      <c r="X51" s="1"/>
      <c r="Y51" s="1"/>
      <c r="Z51" s="1"/>
    </row>
    <row r="52" spans="1:26" ht="14.25" customHeight="1">
      <c r="A52" s="1"/>
      <c r="B52" s="62" t="s">
        <v>70</v>
      </c>
      <c r="C52" s="120">
        <v>6092.98</v>
      </c>
      <c r="D52" s="1"/>
      <c r="E52" s="1"/>
      <c r="F52" s="6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61"/>
      <c r="G53" s="1"/>
      <c r="H53" s="1"/>
      <c r="I53" s="1"/>
      <c r="J53" s="1"/>
      <c r="K53" s="1"/>
      <c r="L53" s="1"/>
      <c r="M53" s="1"/>
      <c r="N53" s="1"/>
      <c r="O53" s="1"/>
      <c r="P53" s="1"/>
      <c r="Q53" s="1"/>
      <c r="R53" s="1"/>
      <c r="S53" s="1"/>
      <c r="T53" s="1"/>
      <c r="U53" s="1"/>
      <c r="V53" s="1"/>
      <c r="W53" s="1"/>
      <c r="X53" s="1"/>
      <c r="Y53" s="1"/>
      <c r="Z53" s="1"/>
    </row>
    <row r="54" spans="1:26" ht="14.25" customHeight="1">
      <c r="A54" s="1"/>
      <c r="B54" s="63" t="s">
        <v>71</v>
      </c>
      <c r="C54" s="64"/>
      <c r="D54" s="64"/>
      <c r="E54" s="64"/>
      <c r="F54" s="61"/>
      <c r="G54" s="1"/>
      <c r="H54" s="1"/>
      <c r="I54" s="1"/>
      <c r="J54" s="1"/>
      <c r="K54" s="1"/>
      <c r="L54" s="1"/>
      <c r="M54" s="1"/>
      <c r="N54" s="1"/>
      <c r="O54" s="1"/>
      <c r="P54" s="1"/>
      <c r="Q54" s="1"/>
      <c r="R54" s="1"/>
      <c r="S54" s="1"/>
      <c r="T54" s="1"/>
      <c r="U54" s="1"/>
      <c r="V54" s="1"/>
      <c r="W54" s="1"/>
      <c r="X54" s="1"/>
      <c r="Y54" s="1"/>
      <c r="Z54" s="1"/>
    </row>
    <row r="55" spans="1:26" ht="14.25" customHeight="1">
      <c r="A55" s="1"/>
      <c r="B55" s="65" t="s">
        <v>14</v>
      </c>
      <c r="C55" s="13">
        <v>46203</v>
      </c>
      <c r="D55" s="64"/>
      <c r="E55" s="64"/>
      <c r="F55" s="61"/>
      <c r="G55" s="1"/>
      <c r="H55" s="1"/>
      <c r="I55" s="1"/>
      <c r="J55" s="1"/>
      <c r="K55" s="1"/>
      <c r="L55" s="1"/>
      <c r="M55" s="1"/>
      <c r="N55" s="1"/>
      <c r="O55" s="1"/>
      <c r="P55" s="1"/>
      <c r="Q55" s="1"/>
      <c r="R55" s="1"/>
      <c r="S55" s="1"/>
      <c r="T55" s="1"/>
      <c r="U55" s="1"/>
      <c r="V55" s="1"/>
      <c r="W55" s="1"/>
      <c r="X55" s="1"/>
      <c r="Y55" s="1"/>
      <c r="Z55" s="1"/>
    </row>
    <row r="56" spans="1:26" ht="14.25" customHeight="1">
      <c r="A56" s="1"/>
      <c r="B56" s="66" t="s">
        <v>72</v>
      </c>
      <c r="C56" s="121">
        <v>6081.67</v>
      </c>
      <c r="D56" s="64"/>
      <c r="E56" s="64"/>
      <c r="F56" s="61"/>
      <c r="G56" s="1"/>
      <c r="H56" s="1"/>
      <c r="I56" s="1"/>
      <c r="J56" s="1"/>
      <c r="K56" s="1"/>
      <c r="L56" s="1"/>
      <c r="M56" s="1"/>
      <c r="N56" s="1"/>
      <c r="O56" s="1"/>
      <c r="P56" s="1"/>
      <c r="Q56" s="1"/>
      <c r="R56" s="1"/>
      <c r="S56" s="1"/>
      <c r="T56" s="1"/>
      <c r="U56" s="1"/>
      <c r="V56" s="1"/>
      <c r="W56" s="1"/>
      <c r="X56" s="1"/>
      <c r="Y56" s="1"/>
      <c r="Z56" s="1"/>
    </row>
    <row r="57" spans="1:26" ht="15" customHeight="1">
      <c r="A57" s="1"/>
      <c r="B57" s="61"/>
      <c r="C57" s="61"/>
      <c r="D57" s="61"/>
      <c r="E57" s="61"/>
      <c r="F57" s="61"/>
      <c r="G57" s="1"/>
      <c r="H57" s="1"/>
      <c r="I57" s="1"/>
      <c r="J57" s="1"/>
      <c r="K57" s="1"/>
      <c r="L57" s="1"/>
      <c r="M57" s="1"/>
      <c r="N57" s="1"/>
      <c r="O57" s="1"/>
      <c r="P57" s="1"/>
      <c r="Q57" s="1"/>
      <c r="R57" s="1"/>
      <c r="S57" s="1"/>
      <c r="T57" s="1"/>
      <c r="U57" s="1"/>
      <c r="V57" s="1"/>
      <c r="W57" s="1"/>
      <c r="X57" s="1"/>
      <c r="Y57" s="1"/>
      <c r="Z57" s="1"/>
    </row>
    <row r="58" spans="1:26" ht="14.25" customHeight="1">
      <c r="A58" s="1"/>
      <c r="B58" s="198" t="s">
        <v>73</v>
      </c>
      <c r="C58" s="184"/>
      <c r="D58" s="184"/>
      <c r="E58" s="184"/>
      <c r="F58" s="184"/>
      <c r="G58" s="184"/>
      <c r="H58" s="184"/>
      <c r="I58" s="184"/>
      <c r="J58" s="1"/>
      <c r="K58" s="1"/>
      <c r="L58" s="1"/>
      <c r="M58" s="1"/>
      <c r="N58" s="1"/>
      <c r="O58" s="1"/>
      <c r="P58" s="1"/>
      <c r="Q58" s="1"/>
      <c r="R58" s="1"/>
      <c r="S58" s="1"/>
      <c r="T58" s="1"/>
      <c r="U58" s="1"/>
      <c r="V58" s="1"/>
      <c r="W58" s="1"/>
      <c r="X58" s="1"/>
      <c r="Y58" s="1"/>
      <c r="Z58" s="1"/>
    </row>
    <row r="59" spans="1:26" ht="14.25" customHeight="1">
      <c r="A59" s="1"/>
      <c r="B59" s="184"/>
      <c r="C59" s="184"/>
      <c r="D59" s="184"/>
      <c r="E59" s="184"/>
      <c r="F59" s="184"/>
      <c r="G59" s="184"/>
      <c r="H59" s="184"/>
      <c r="I59" s="184"/>
      <c r="J59" s="1"/>
      <c r="K59" s="1"/>
      <c r="L59" s="1"/>
      <c r="M59" s="1"/>
      <c r="N59" s="1"/>
      <c r="O59" s="1"/>
      <c r="P59" s="1"/>
      <c r="Q59" s="1"/>
      <c r="R59" s="1"/>
      <c r="S59" s="1"/>
      <c r="T59" s="1"/>
      <c r="U59" s="1"/>
      <c r="V59" s="1"/>
      <c r="W59" s="1"/>
      <c r="X59" s="1"/>
      <c r="Y59" s="1"/>
      <c r="Z59" s="1"/>
    </row>
    <row r="60" spans="1:26" ht="14.25" customHeight="1">
      <c r="A60" s="1"/>
      <c r="B60" s="184"/>
      <c r="C60" s="184"/>
      <c r="D60" s="184"/>
      <c r="E60" s="184"/>
      <c r="F60" s="184"/>
      <c r="G60" s="184"/>
      <c r="H60" s="184"/>
      <c r="I60" s="184"/>
      <c r="J60" s="1"/>
      <c r="K60" s="1"/>
      <c r="L60" s="1"/>
      <c r="M60" s="1"/>
      <c r="N60" s="1"/>
      <c r="O60" s="1"/>
      <c r="P60" s="1"/>
      <c r="Q60" s="1"/>
      <c r="R60" s="1"/>
      <c r="S60" s="1"/>
      <c r="T60" s="1"/>
      <c r="U60" s="1"/>
      <c r="V60" s="1"/>
      <c r="W60" s="1"/>
      <c r="X60" s="1"/>
      <c r="Y60" s="1"/>
      <c r="Z60" s="1"/>
    </row>
    <row r="61" spans="1:26" ht="14.25" customHeight="1">
      <c r="A61" s="1"/>
      <c r="B61" s="184"/>
      <c r="C61" s="184"/>
      <c r="D61" s="184"/>
      <c r="E61" s="184"/>
      <c r="F61" s="184"/>
      <c r="G61" s="184"/>
      <c r="H61" s="184"/>
      <c r="I61" s="184"/>
      <c r="J61" s="1"/>
      <c r="K61" s="1"/>
      <c r="L61" s="1"/>
      <c r="M61" s="1"/>
      <c r="N61" s="1"/>
      <c r="O61" s="1"/>
      <c r="P61" s="1"/>
      <c r="Q61" s="1"/>
      <c r="R61" s="1"/>
      <c r="S61" s="1"/>
      <c r="T61" s="1"/>
      <c r="U61" s="1"/>
      <c r="V61" s="1"/>
      <c r="W61" s="1"/>
      <c r="X61" s="1"/>
      <c r="Y61" s="1"/>
      <c r="Z61" s="1"/>
    </row>
    <row r="62" spans="1:26" ht="14.25" customHeight="1">
      <c r="A62" s="1"/>
      <c r="B62" s="184"/>
      <c r="C62" s="184"/>
      <c r="D62" s="184"/>
      <c r="E62" s="184"/>
      <c r="F62" s="184"/>
      <c r="G62" s="184"/>
      <c r="H62" s="184"/>
      <c r="I62" s="184"/>
      <c r="J62" s="1"/>
      <c r="K62" s="1"/>
      <c r="L62" s="1"/>
      <c r="M62" s="1"/>
      <c r="N62" s="1"/>
      <c r="O62" s="1"/>
      <c r="P62" s="1"/>
      <c r="Q62" s="1"/>
      <c r="R62" s="1"/>
      <c r="S62" s="1"/>
      <c r="T62" s="1"/>
      <c r="U62" s="1"/>
      <c r="V62" s="1"/>
      <c r="W62" s="1"/>
      <c r="X62" s="1"/>
      <c r="Y62" s="1"/>
      <c r="Z62" s="1"/>
    </row>
    <row r="63" spans="1:26" ht="14.25" customHeight="1">
      <c r="A63" s="1"/>
      <c r="B63" s="184"/>
      <c r="C63" s="184"/>
      <c r="D63" s="184"/>
      <c r="E63" s="184"/>
      <c r="F63" s="184"/>
      <c r="G63" s="184"/>
      <c r="H63" s="184"/>
      <c r="I63" s="184"/>
      <c r="J63" s="1"/>
      <c r="K63" s="1"/>
      <c r="L63" s="1"/>
      <c r="M63" s="1"/>
      <c r="N63" s="1"/>
      <c r="O63" s="1"/>
      <c r="P63" s="1"/>
      <c r="Q63" s="1"/>
      <c r="R63" s="1"/>
      <c r="S63" s="1"/>
      <c r="T63" s="1"/>
      <c r="U63" s="1"/>
      <c r="V63" s="1"/>
      <c r="W63" s="1"/>
      <c r="X63" s="1"/>
      <c r="Y63" s="1"/>
      <c r="Z63" s="1"/>
    </row>
    <row r="64" spans="1:26" ht="14.25" customHeight="1">
      <c r="A64" s="1"/>
      <c r="B64" s="184"/>
      <c r="C64" s="184"/>
      <c r="D64" s="184"/>
      <c r="E64" s="184"/>
      <c r="F64" s="184"/>
      <c r="G64" s="184"/>
      <c r="H64" s="184"/>
      <c r="I64" s="184"/>
      <c r="J64" s="1"/>
      <c r="K64" s="1"/>
      <c r="L64" s="1"/>
      <c r="M64" s="1"/>
      <c r="N64" s="1"/>
      <c r="O64" s="1"/>
      <c r="P64" s="1"/>
      <c r="Q64" s="1"/>
      <c r="R64" s="1"/>
      <c r="S64" s="1"/>
      <c r="T64" s="1"/>
      <c r="U64" s="1"/>
      <c r="V64" s="1"/>
      <c r="W64" s="1"/>
      <c r="X64" s="1"/>
      <c r="Y64" s="1"/>
      <c r="Z64" s="1"/>
    </row>
    <row r="65" spans="1:26" ht="14.25" customHeight="1">
      <c r="A65" s="1"/>
      <c r="B65" s="184"/>
      <c r="C65" s="184"/>
      <c r="D65" s="184"/>
      <c r="E65" s="184"/>
      <c r="F65" s="184"/>
      <c r="G65" s="184"/>
      <c r="H65" s="184"/>
      <c r="I65" s="184"/>
      <c r="J65" s="1"/>
      <c r="K65" s="1"/>
      <c r="L65" s="1"/>
      <c r="M65" s="1"/>
      <c r="N65" s="1"/>
      <c r="O65" s="1"/>
      <c r="P65" s="1"/>
      <c r="Q65" s="1"/>
      <c r="R65" s="1"/>
      <c r="S65" s="1"/>
      <c r="T65" s="1"/>
      <c r="U65" s="1"/>
      <c r="V65" s="1"/>
      <c r="W65" s="1"/>
      <c r="X65" s="1"/>
      <c r="Y65" s="1"/>
      <c r="Z65" s="1"/>
    </row>
    <row r="66" spans="1:26" ht="14.25" customHeight="1">
      <c r="A66" s="1"/>
      <c r="B66" s="184"/>
      <c r="C66" s="184"/>
      <c r="D66" s="184"/>
      <c r="E66" s="184"/>
      <c r="F66" s="184"/>
      <c r="G66" s="184"/>
      <c r="H66" s="184"/>
      <c r="I66" s="184"/>
      <c r="J66" s="1"/>
      <c r="K66" s="1"/>
      <c r="L66" s="1"/>
      <c r="M66" s="1"/>
      <c r="N66" s="1"/>
      <c r="O66" s="1"/>
      <c r="P66" s="1"/>
      <c r="Q66" s="1"/>
      <c r="R66" s="1"/>
      <c r="S66" s="1"/>
      <c r="T66" s="1"/>
      <c r="U66" s="1"/>
      <c r="V66" s="1"/>
      <c r="W66" s="1"/>
      <c r="X66" s="1"/>
      <c r="Y66" s="1"/>
      <c r="Z66" s="1"/>
    </row>
    <row r="67" spans="1:26" ht="14.25" customHeight="1">
      <c r="A67" s="1"/>
      <c r="B67" s="67"/>
      <c r="C67" s="67"/>
      <c r="D67" s="67"/>
      <c r="E67" s="67"/>
      <c r="F67" s="67"/>
      <c r="G67" s="67"/>
      <c r="H67" s="67"/>
      <c r="I67" s="67"/>
      <c r="J67" s="1"/>
      <c r="K67" s="1"/>
      <c r="L67" s="1"/>
      <c r="M67" s="1"/>
      <c r="N67" s="1"/>
      <c r="O67" s="1"/>
      <c r="P67" s="1"/>
      <c r="Q67" s="1"/>
      <c r="R67" s="1"/>
      <c r="S67" s="1"/>
      <c r="T67" s="1"/>
      <c r="U67" s="1"/>
      <c r="V67" s="1"/>
      <c r="W67" s="1"/>
      <c r="X67" s="1"/>
      <c r="Y67" s="1"/>
      <c r="Z67" s="1"/>
    </row>
    <row r="68" spans="1:26" ht="90.75" customHeight="1">
      <c r="A68" s="1"/>
      <c r="B68" s="194" t="s">
        <v>134</v>
      </c>
      <c r="C68" s="184"/>
      <c r="D68" s="184"/>
      <c r="E68" s="184"/>
      <c r="F68" s="184"/>
      <c r="G68" s="184"/>
      <c r="H68" s="184"/>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99" t="s">
        <v>74</v>
      </c>
      <c r="C70" s="202" t="s">
        <v>75</v>
      </c>
      <c r="D70" s="189"/>
      <c r="E70" s="199" t="s">
        <v>76</v>
      </c>
      <c r="F70" s="199" t="s">
        <v>177</v>
      </c>
      <c r="G70" s="1"/>
      <c r="H70" s="1"/>
      <c r="I70" s="1"/>
      <c r="J70" s="1"/>
      <c r="K70" s="1"/>
      <c r="L70" s="1"/>
      <c r="M70" s="1"/>
      <c r="N70" s="1"/>
      <c r="O70" s="1"/>
      <c r="P70" s="1"/>
      <c r="Q70" s="1"/>
      <c r="R70" s="1"/>
      <c r="S70" s="1"/>
      <c r="T70" s="1"/>
      <c r="U70" s="1"/>
      <c r="V70" s="1"/>
      <c r="W70" s="1"/>
      <c r="X70" s="1"/>
      <c r="Y70" s="1"/>
      <c r="Z70" s="1"/>
    </row>
    <row r="71" spans="1:26" ht="14.25" customHeight="1">
      <c r="A71" s="1"/>
      <c r="B71" s="200"/>
      <c r="C71" s="68" t="s">
        <v>77</v>
      </c>
      <c r="D71" s="69" t="s">
        <v>78</v>
      </c>
      <c r="E71" s="201"/>
      <c r="F71" s="201"/>
      <c r="G71" s="1"/>
      <c r="H71" s="1"/>
      <c r="I71" s="1"/>
      <c r="J71" s="1"/>
      <c r="K71" s="1"/>
      <c r="L71" s="1"/>
      <c r="M71" s="1"/>
      <c r="N71" s="1"/>
      <c r="O71" s="1"/>
      <c r="P71" s="1"/>
      <c r="Q71" s="1"/>
      <c r="R71" s="1"/>
      <c r="S71" s="1"/>
      <c r="T71" s="1"/>
      <c r="U71" s="1"/>
      <c r="V71" s="1"/>
      <c r="W71" s="1"/>
      <c r="X71" s="1"/>
      <c r="Y71" s="1"/>
      <c r="Z71" s="1"/>
    </row>
    <row r="72" spans="1:26" ht="14.25" customHeight="1">
      <c r="A72" s="1"/>
      <c r="B72" s="70" t="s">
        <v>79</v>
      </c>
      <c r="C72" s="71"/>
      <c r="D72" s="72"/>
      <c r="E72" s="72"/>
      <c r="F72" s="72"/>
      <c r="G72" s="1"/>
      <c r="H72" s="1"/>
      <c r="I72" s="1"/>
      <c r="J72" s="1"/>
      <c r="K72" s="1"/>
      <c r="L72" s="1"/>
      <c r="M72" s="1"/>
      <c r="N72" s="1"/>
      <c r="O72" s="1"/>
      <c r="P72" s="1"/>
      <c r="Q72" s="1"/>
      <c r="R72" s="1"/>
      <c r="S72" s="1"/>
      <c r="T72" s="1"/>
      <c r="U72" s="1"/>
      <c r="V72" s="1"/>
      <c r="W72" s="1"/>
      <c r="X72" s="1"/>
      <c r="Y72" s="1"/>
      <c r="Z72" s="1"/>
    </row>
    <row r="73" spans="1:26" ht="14.25" customHeight="1">
      <c r="A73" s="1"/>
      <c r="B73" s="73" t="s">
        <v>80</v>
      </c>
      <c r="C73" s="74" t="s">
        <v>81</v>
      </c>
      <c r="D73" s="75">
        <f>5956125+4+2268381</f>
        <v>8224510</v>
      </c>
      <c r="E73" s="76">
        <f>+C56</f>
        <v>6081.67</v>
      </c>
      <c r="F73" s="77">
        <f t="shared" ref="F73:F77" si="0">+D73/E73</f>
        <v>1352.3440107733566</v>
      </c>
      <c r="G73" s="1"/>
      <c r="H73" s="1"/>
      <c r="I73" s="1"/>
      <c r="J73" s="1"/>
      <c r="K73" s="1"/>
      <c r="L73" s="1"/>
      <c r="M73" s="1"/>
      <c r="N73" s="1"/>
      <c r="O73" s="1"/>
      <c r="P73" s="1"/>
      <c r="Q73" s="1"/>
      <c r="R73" s="1"/>
      <c r="S73" s="1"/>
      <c r="T73" s="1"/>
      <c r="U73" s="1"/>
      <c r="V73" s="1"/>
      <c r="W73" s="1"/>
      <c r="X73" s="1"/>
      <c r="Y73" s="1"/>
      <c r="Z73" s="1"/>
    </row>
    <row r="74" spans="1:26" ht="14.25" customHeight="1">
      <c r="A74" s="1"/>
      <c r="B74" s="73" t="s">
        <v>137</v>
      </c>
      <c r="C74" s="74" t="s">
        <v>81</v>
      </c>
      <c r="D74" s="76">
        <v>3961151940</v>
      </c>
      <c r="E74" s="76">
        <v>6081.67</v>
      </c>
      <c r="F74" s="77">
        <f t="shared" si="0"/>
        <v>651326.35279454489</v>
      </c>
      <c r="G74" s="1"/>
      <c r="H74" s="1"/>
      <c r="I74" s="1"/>
      <c r="J74" s="1"/>
      <c r="K74" s="1"/>
      <c r="L74" s="1"/>
      <c r="M74" s="1"/>
      <c r="N74" s="1"/>
      <c r="O74" s="1"/>
      <c r="P74" s="1"/>
      <c r="Q74" s="1"/>
      <c r="R74" s="1"/>
      <c r="S74" s="1"/>
      <c r="T74" s="1"/>
      <c r="U74" s="1"/>
      <c r="V74" s="1"/>
      <c r="W74" s="1"/>
      <c r="X74" s="1"/>
      <c r="Y74" s="1"/>
      <c r="Z74" s="1"/>
    </row>
    <row r="75" spans="1:26" ht="14.25" customHeight="1">
      <c r="A75" s="1"/>
      <c r="B75" s="73" t="s">
        <v>138</v>
      </c>
      <c r="C75" s="74" t="s">
        <v>81</v>
      </c>
      <c r="D75" s="122">
        <v>3735021564</v>
      </c>
      <c r="E75" s="76">
        <v>6081.67</v>
      </c>
      <c r="F75" s="77">
        <f t="shared" si="0"/>
        <v>614144.06963876693</v>
      </c>
      <c r="G75" s="1"/>
      <c r="H75" s="1"/>
      <c r="I75" s="1"/>
      <c r="J75" s="1"/>
      <c r="K75" s="1"/>
      <c r="L75" s="1"/>
      <c r="M75" s="1"/>
      <c r="N75" s="1"/>
      <c r="O75" s="1"/>
      <c r="P75" s="1"/>
      <c r="Q75" s="1"/>
      <c r="R75" s="1"/>
      <c r="S75" s="1"/>
      <c r="T75" s="1"/>
      <c r="U75" s="1"/>
      <c r="V75" s="1"/>
      <c r="W75" s="1"/>
      <c r="X75" s="1"/>
      <c r="Y75" s="1"/>
      <c r="Z75" s="1"/>
    </row>
    <row r="76" spans="1:26" ht="14.25" customHeight="1">
      <c r="A76" s="1"/>
      <c r="B76" s="73" t="s">
        <v>139</v>
      </c>
      <c r="C76" s="74" t="s">
        <v>81</v>
      </c>
      <c r="D76" s="122">
        <v>1291644202</v>
      </c>
      <c r="E76" s="76">
        <v>6081.67</v>
      </c>
      <c r="F76" s="77">
        <f t="shared" si="0"/>
        <v>212383.14509008217</v>
      </c>
      <c r="G76" s="1"/>
      <c r="H76" s="1"/>
      <c r="I76" s="1"/>
      <c r="J76" s="1"/>
      <c r="K76" s="1"/>
      <c r="L76" s="1"/>
      <c r="M76" s="1"/>
      <c r="N76" s="1"/>
      <c r="O76" s="1"/>
      <c r="P76" s="1"/>
      <c r="Q76" s="1"/>
      <c r="R76" s="1"/>
      <c r="S76" s="1"/>
      <c r="T76" s="1"/>
      <c r="U76" s="1"/>
      <c r="V76" s="1"/>
      <c r="W76" s="1"/>
      <c r="X76" s="1"/>
      <c r="Y76" s="1"/>
      <c r="Z76" s="1"/>
    </row>
    <row r="77" spans="1:26" ht="14.25" customHeight="1">
      <c r="A77" s="1"/>
      <c r="B77" s="73" t="s">
        <v>140</v>
      </c>
      <c r="C77" s="74" t="s">
        <v>81</v>
      </c>
      <c r="D77" s="122">
        <v>15093610</v>
      </c>
      <c r="E77" s="76">
        <v>6081.67</v>
      </c>
      <c r="F77" s="77">
        <f t="shared" si="0"/>
        <v>2481.8199606358121</v>
      </c>
      <c r="G77" s="1"/>
      <c r="H77" s="1"/>
      <c r="I77" s="1"/>
      <c r="J77" s="1"/>
      <c r="K77" s="1"/>
      <c r="L77" s="1"/>
      <c r="M77" s="1"/>
      <c r="N77" s="1"/>
      <c r="O77" s="1"/>
      <c r="P77" s="1"/>
      <c r="Q77" s="1"/>
      <c r="R77" s="1"/>
      <c r="S77" s="1"/>
      <c r="T77" s="1"/>
      <c r="U77" s="1"/>
      <c r="V77" s="1"/>
      <c r="W77" s="1"/>
      <c r="X77" s="1"/>
      <c r="Y77" s="1"/>
      <c r="Z77" s="1"/>
    </row>
    <row r="78" spans="1:26" ht="14.25" customHeight="1">
      <c r="A78" s="1"/>
      <c r="B78" s="78" t="s">
        <v>82</v>
      </c>
      <c r="C78" s="79"/>
      <c r="D78" s="80">
        <f>SUM(D73:D77)</f>
        <v>9011135826</v>
      </c>
      <c r="E78" s="81"/>
      <c r="F78" s="81">
        <f>SUM(F73:F74)</f>
        <v>652678.69680531824</v>
      </c>
      <c r="G78" s="1"/>
      <c r="H78" s="1"/>
      <c r="I78" s="1"/>
      <c r="J78" s="1"/>
      <c r="K78" s="1"/>
      <c r="L78" s="1"/>
      <c r="M78" s="1"/>
      <c r="N78" s="1"/>
      <c r="O78" s="1"/>
      <c r="P78" s="1"/>
      <c r="Q78" s="1"/>
      <c r="R78" s="1"/>
      <c r="S78" s="1"/>
      <c r="T78" s="1"/>
      <c r="U78" s="1"/>
      <c r="V78" s="1"/>
      <c r="W78" s="1"/>
      <c r="X78" s="1"/>
      <c r="Y78" s="1"/>
      <c r="Z78" s="1"/>
    </row>
    <row r="79" spans="1:26" ht="14.25" customHeight="1">
      <c r="A79" s="1"/>
      <c r="B79" s="82" t="s">
        <v>83</v>
      </c>
      <c r="C79" s="72"/>
      <c r="D79" s="83"/>
      <c r="E79" s="84"/>
      <c r="F79" s="75"/>
      <c r="G79" s="1"/>
      <c r="H79" s="1"/>
      <c r="I79" s="1"/>
      <c r="J79" s="1"/>
      <c r="K79" s="1"/>
      <c r="L79" s="1"/>
      <c r="M79" s="1"/>
      <c r="N79" s="1"/>
      <c r="O79" s="1"/>
      <c r="P79" s="1"/>
      <c r="Q79" s="1"/>
      <c r="R79" s="1"/>
      <c r="S79" s="1"/>
      <c r="T79" s="1"/>
      <c r="U79" s="1"/>
      <c r="V79" s="1"/>
      <c r="W79" s="1"/>
      <c r="X79" s="1"/>
      <c r="Y79" s="1"/>
      <c r="Z79" s="1"/>
    </row>
    <row r="80" spans="1:26" ht="14.25" customHeight="1">
      <c r="A80" s="1"/>
      <c r="B80" s="123" t="s">
        <v>141</v>
      </c>
      <c r="C80" s="74" t="s">
        <v>81</v>
      </c>
      <c r="D80" s="124">
        <v>3930000</v>
      </c>
      <c r="E80" s="76">
        <v>6081.67</v>
      </c>
      <c r="F80" s="77">
        <f t="shared" ref="F80:F81" si="1">+D80/E80</f>
        <v>646.20408539101925</v>
      </c>
      <c r="G80" s="1"/>
      <c r="H80" s="1"/>
      <c r="I80" s="1"/>
      <c r="J80" s="1"/>
      <c r="K80" s="1"/>
      <c r="L80" s="1"/>
      <c r="M80" s="1"/>
      <c r="N80" s="1"/>
      <c r="O80" s="1"/>
      <c r="P80" s="1"/>
      <c r="Q80" s="1"/>
      <c r="R80" s="1"/>
      <c r="S80" s="1"/>
      <c r="T80" s="1"/>
      <c r="U80" s="1"/>
      <c r="V80" s="1"/>
      <c r="W80" s="1"/>
      <c r="X80" s="1"/>
      <c r="Y80" s="1"/>
      <c r="Z80" s="1"/>
    </row>
    <row r="81" spans="1:26" ht="14.25" customHeight="1">
      <c r="A81" s="1"/>
      <c r="B81" s="123" t="s">
        <v>142</v>
      </c>
      <c r="C81" s="74" t="s">
        <v>81</v>
      </c>
      <c r="D81" s="124">
        <f>14927920+15674316</f>
        <v>30602236</v>
      </c>
      <c r="E81" s="76">
        <v>6081.67</v>
      </c>
      <c r="F81" s="77">
        <f t="shared" si="1"/>
        <v>5031.8803881170797</v>
      </c>
      <c r="G81" s="1"/>
      <c r="H81" s="1"/>
      <c r="I81" s="1"/>
      <c r="J81" s="1"/>
      <c r="K81" s="1"/>
      <c r="L81" s="1"/>
      <c r="M81" s="1"/>
      <c r="N81" s="1"/>
      <c r="O81" s="1"/>
      <c r="P81" s="1"/>
      <c r="Q81" s="1"/>
      <c r="R81" s="1"/>
      <c r="S81" s="1"/>
      <c r="T81" s="1"/>
      <c r="U81" s="1"/>
      <c r="V81" s="1"/>
      <c r="W81" s="1"/>
      <c r="X81" s="1"/>
      <c r="Y81" s="1"/>
      <c r="Z81" s="1"/>
    </row>
    <row r="82" spans="1:26" ht="14.25" customHeight="1">
      <c r="A82" s="1"/>
      <c r="B82" s="78" t="s">
        <v>47</v>
      </c>
      <c r="C82" s="79"/>
      <c r="D82" s="80">
        <f>SUM(D80:D81)</f>
        <v>34532236</v>
      </c>
      <c r="E82" s="81"/>
      <c r="F82" s="81">
        <f>SUM(F77:F78)</f>
        <v>655160.51676595409</v>
      </c>
      <c r="G82" s="1"/>
      <c r="H82" s="1"/>
      <c r="I82" s="1"/>
      <c r="J82" s="1"/>
      <c r="K82" s="1"/>
      <c r="L82" s="1"/>
      <c r="M82" s="1"/>
      <c r="N82" s="1"/>
      <c r="O82" s="1"/>
      <c r="P82" s="1"/>
      <c r="Q82" s="1"/>
      <c r="R82" s="1"/>
      <c r="S82" s="1"/>
      <c r="T82" s="1"/>
      <c r="U82" s="1"/>
      <c r="V82" s="1"/>
      <c r="W82" s="1"/>
      <c r="X82" s="1"/>
      <c r="Y82" s="1"/>
      <c r="Z82" s="1"/>
    </row>
    <row r="83" spans="1:26" ht="14.25" customHeight="1">
      <c r="A83" s="1"/>
      <c r="B83" s="85" t="s">
        <v>84</v>
      </c>
      <c r="C83" s="86" t="s">
        <v>81</v>
      </c>
      <c r="D83" s="87">
        <f>+D78-D82</f>
        <v>8976603590</v>
      </c>
      <c r="E83" s="88"/>
      <c r="F83" s="89"/>
      <c r="G83" s="1"/>
      <c r="H83" s="1"/>
      <c r="I83" s="1"/>
      <c r="J83" s="1"/>
      <c r="K83" s="1"/>
      <c r="L83" s="1"/>
      <c r="M83" s="1"/>
      <c r="N83" s="1"/>
      <c r="O83" s="1"/>
      <c r="P83" s="1"/>
      <c r="Q83" s="1"/>
      <c r="R83" s="1"/>
      <c r="S83" s="1"/>
      <c r="T83" s="1"/>
      <c r="U83" s="1"/>
      <c r="V83" s="1"/>
      <c r="W83" s="1"/>
      <c r="X83" s="1"/>
      <c r="Y83" s="1"/>
      <c r="Z83" s="1"/>
    </row>
    <row r="84" spans="1:26" ht="14.25" customHeight="1">
      <c r="A84" s="1"/>
      <c r="B84" s="90"/>
      <c r="C84" s="91"/>
      <c r="D84" s="92"/>
      <c r="E84" s="92"/>
      <c r="F84" s="92"/>
      <c r="G84" s="1"/>
      <c r="H84" s="1"/>
      <c r="I84" s="1"/>
      <c r="J84" s="1"/>
      <c r="K84" s="1"/>
      <c r="L84" s="1"/>
      <c r="M84" s="1"/>
      <c r="N84" s="1"/>
      <c r="O84" s="1"/>
      <c r="P84" s="1"/>
      <c r="Q84" s="1"/>
      <c r="R84" s="1"/>
      <c r="S84" s="1"/>
      <c r="T84" s="1"/>
      <c r="U84" s="1"/>
      <c r="V84" s="1"/>
      <c r="W84" s="1"/>
      <c r="X84" s="1"/>
      <c r="Y84" s="1"/>
      <c r="Z84" s="1"/>
    </row>
    <row r="85" spans="1:26" ht="68.25" customHeight="1">
      <c r="A85" s="1"/>
      <c r="B85" s="194" t="s">
        <v>135</v>
      </c>
      <c r="C85" s="184"/>
      <c r="D85" s="184"/>
      <c r="E85" s="184"/>
      <c r="F85" s="184"/>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93"/>
      <c r="B87" s="69" t="s">
        <v>85</v>
      </c>
      <c r="C87" s="69" t="s">
        <v>86</v>
      </c>
      <c r="D87" s="69" t="s">
        <v>87</v>
      </c>
      <c r="E87" s="93"/>
      <c r="F87" s="93"/>
      <c r="G87" s="93"/>
      <c r="H87" s="94"/>
      <c r="I87" s="93"/>
      <c r="J87" s="93"/>
      <c r="K87" s="93"/>
      <c r="L87" s="93"/>
      <c r="M87" s="93"/>
      <c r="N87" s="93"/>
      <c r="O87" s="93"/>
      <c r="P87" s="93"/>
      <c r="Q87" s="93"/>
      <c r="R87" s="93"/>
      <c r="S87" s="93"/>
      <c r="T87" s="93"/>
      <c r="U87" s="93"/>
      <c r="V87" s="93"/>
      <c r="W87" s="93"/>
      <c r="X87" s="93"/>
      <c r="Y87" s="93"/>
      <c r="Z87" s="93"/>
    </row>
    <row r="88" spans="1:26" ht="14.25" customHeight="1">
      <c r="A88" s="93"/>
      <c r="B88" s="95" t="s">
        <v>88</v>
      </c>
      <c r="C88" s="96">
        <f>+E73</f>
        <v>6081.67</v>
      </c>
      <c r="D88" s="125">
        <v>1127493816.0738001</v>
      </c>
      <c r="E88" s="93"/>
      <c r="F88" s="93"/>
      <c r="G88" s="93"/>
      <c r="H88" s="94"/>
      <c r="I88" s="93"/>
      <c r="J88" s="93"/>
      <c r="K88" s="93"/>
      <c r="L88" s="93"/>
      <c r="M88" s="93"/>
      <c r="N88" s="93"/>
      <c r="O88" s="93"/>
      <c r="P88" s="93"/>
      <c r="Q88" s="93"/>
      <c r="R88" s="93"/>
      <c r="S88" s="93"/>
      <c r="T88" s="93"/>
      <c r="U88" s="93"/>
      <c r="V88" s="93"/>
      <c r="W88" s="93"/>
      <c r="X88" s="93"/>
      <c r="Y88" s="93"/>
      <c r="Z88" s="93"/>
    </row>
    <row r="89" spans="1:26" ht="14.25" customHeight="1">
      <c r="A89" s="93"/>
      <c r="B89" s="95" t="s">
        <v>146</v>
      </c>
      <c r="C89" s="96">
        <f>+E74</f>
        <v>6081.67</v>
      </c>
      <c r="D89" s="125">
        <v>12981750</v>
      </c>
      <c r="E89" s="93"/>
      <c r="F89" s="93"/>
      <c r="G89" s="93"/>
      <c r="H89" s="94"/>
      <c r="I89" s="93"/>
      <c r="J89" s="93"/>
      <c r="K89" s="93"/>
      <c r="L89" s="93"/>
      <c r="M89" s="93"/>
      <c r="N89" s="93"/>
      <c r="O89" s="93"/>
      <c r="P89" s="93"/>
      <c r="Q89" s="93"/>
      <c r="R89" s="93"/>
      <c r="S89" s="93"/>
      <c r="T89" s="93"/>
      <c r="U89" s="93"/>
      <c r="V89" s="93"/>
      <c r="W89" s="93"/>
      <c r="X89" s="93"/>
      <c r="Y89" s="93"/>
      <c r="Z89" s="93"/>
    </row>
    <row r="90" spans="1:26" ht="14.25" customHeight="1">
      <c r="A90" s="93"/>
      <c r="B90" s="95" t="s">
        <v>147</v>
      </c>
      <c r="C90" s="96">
        <f>+C88</f>
        <v>6081.67</v>
      </c>
      <c r="D90" s="125">
        <v>399771401</v>
      </c>
      <c r="E90" s="93"/>
      <c r="F90" s="126"/>
      <c r="G90" s="93"/>
      <c r="H90" s="94"/>
      <c r="I90" s="93"/>
      <c r="J90" s="93"/>
      <c r="K90" s="93"/>
      <c r="L90" s="93"/>
      <c r="M90" s="93"/>
      <c r="N90" s="93"/>
      <c r="O90" s="93"/>
      <c r="P90" s="93"/>
      <c r="Q90" s="93"/>
      <c r="R90" s="93"/>
      <c r="S90" s="93"/>
      <c r="T90" s="93"/>
      <c r="U90" s="93"/>
      <c r="V90" s="93"/>
      <c r="W90" s="93"/>
      <c r="X90" s="93"/>
      <c r="Y90" s="93"/>
      <c r="Z90" s="93"/>
    </row>
    <row r="91" spans="1:26" ht="14.25" customHeight="1">
      <c r="A91" s="1"/>
      <c r="B91" s="95" t="s">
        <v>89</v>
      </c>
      <c r="C91" s="96">
        <f>+C89</f>
        <v>6081.67</v>
      </c>
      <c r="D91" s="125">
        <v>24054769</v>
      </c>
      <c r="E91" s="93"/>
      <c r="F91" s="1"/>
      <c r="G91" s="1"/>
      <c r="H91" s="1"/>
      <c r="I91" s="1"/>
      <c r="J91" s="1"/>
      <c r="K91" s="1"/>
      <c r="L91" s="1"/>
      <c r="M91" s="1"/>
      <c r="N91" s="1"/>
      <c r="O91" s="1"/>
      <c r="P91" s="1"/>
      <c r="Q91" s="1"/>
      <c r="R91" s="1"/>
      <c r="S91" s="1"/>
      <c r="T91" s="1"/>
      <c r="U91" s="1"/>
      <c r="V91" s="1"/>
      <c r="W91" s="1"/>
      <c r="X91" s="1"/>
      <c r="Y91" s="1"/>
      <c r="Z91" s="1"/>
    </row>
    <row r="92" spans="1:26" ht="14.25" customHeight="1">
      <c r="A92" s="1"/>
      <c r="B92" s="97" t="s">
        <v>90</v>
      </c>
      <c r="C92" s="92"/>
      <c r="D92" s="127">
        <f>+D88+D89-D90-D91</f>
        <v>716649396.07380009</v>
      </c>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02.75" customHeight="1">
      <c r="A94" s="1"/>
      <c r="B94" s="194" t="s">
        <v>91</v>
      </c>
      <c r="C94" s="184"/>
      <c r="D94" s="184"/>
      <c r="E94" s="184"/>
      <c r="F94" s="184"/>
      <c r="G94" s="1"/>
      <c r="H94" s="1"/>
      <c r="I94" s="1"/>
      <c r="J94" s="1"/>
      <c r="K94" s="1"/>
      <c r="L94" s="1"/>
      <c r="M94" s="1"/>
      <c r="N94" s="1"/>
      <c r="O94" s="1"/>
      <c r="P94" s="1"/>
      <c r="Q94" s="1"/>
      <c r="R94" s="1"/>
      <c r="S94" s="1"/>
      <c r="T94" s="1"/>
      <c r="U94" s="1"/>
      <c r="V94" s="1"/>
      <c r="W94" s="1"/>
      <c r="X94" s="1"/>
      <c r="Y94" s="1"/>
      <c r="Z94" s="1"/>
    </row>
    <row r="95" spans="1:26" ht="14.25" customHeight="1">
      <c r="A95" s="1"/>
      <c r="B95" s="98"/>
      <c r="C95" s="98"/>
      <c r="D95" s="98"/>
      <c r="E95" s="98"/>
      <c r="F95" s="98"/>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95" t="s">
        <v>14</v>
      </c>
      <c r="C97" s="189"/>
      <c r="D97" s="13">
        <f>+EAN!C7</f>
        <v>46203</v>
      </c>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96" t="s">
        <v>92</v>
      </c>
      <c r="C98" s="193"/>
      <c r="D98" s="83">
        <f>+EIE!C12</f>
        <v>200655.65999999997</v>
      </c>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95" t="s">
        <v>93</v>
      </c>
      <c r="C99" s="189"/>
      <c r="D99" s="100">
        <f>SUM(D98)</f>
        <v>200655.65999999997</v>
      </c>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90"/>
      <c r="C100" s="91"/>
      <c r="D100" s="92"/>
      <c r="E100" s="92"/>
      <c r="F100" s="92"/>
      <c r="G100" s="1"/>
      <c r="H100" s="1"/>
      <c r="I100" s="1"/>
      <c r="J100" s="1"/>
      <c r="K100" s="1"/>
      <c r="L100" s="1"/>
      <c r="M100" s="1"/>
      <c r="N100" s="1"/>
      <c r="O100" s="1"/>
      <c r="P100" s="1"/>
      <c r="Q100" s="1"/>
      <c r="R100" s="1"/>
      <c r="S100" s="1"/>
      <c r="T100" s="1"/>
      <c r="U100" s="1"/>
      <c r="V100" s="1"/>
      <c r="W100" s="1"/>
      <c r="X100" s="1"/>
      <c r="Y100" s="1"/>
      <c r="Z100" s="1"/>
    </row>
    <row r="101" spans="1:26" ht="104.25" customHeight="1">
      <c r="A101" s="1"/>
      <c r="B101" s="185" t="s">
        <v>148</v>
      </c>
      <c r="C101" s="184"/>
      <c r="D101" s="184"/>
      <c r="E101" s="184"/>
      <c r="F101" s="184"/>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90"/>
      <c r="C102" s="91"/>
      <c r="D102" s="92"/>
      <c r="E102" s="92"/>
      <c r="F102" s="92"/>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34" t="s">
        <v>94</v>
      </c>
      <c r="C103" s="135" t="s">
        <v>95</v>
      </c>
      <c r="D103" s="135" t="s">
        <v>96</v>
      </c>
      <c r="E103" s="136" t="s">
        <v>97</v>
      </c>
      <c r="F103" s="92"/>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37" t="s">
        <v>98</v>
      </c>
      <c r="C104" s="101"/>
      <c r="D104" s="101"/>
      <c r="E104" s="138"/>
      <c r="F104" s="92"/>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39" t="s">
        <v>149</v>
      </c>
      <c r="C105" s="178">
        <v>985.79</v>
      </c>
      <c r="D105" s="173" t="s">
        <v>169</v>
      </c>
      <c r="E105" s="140">
        <v>66</v>
      </c>
      <c r="F105" s="92"/>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41" t="s">
        <v>150</v>
      </c>
      <c r="C106" s="179">
        <v>982.15</v>
      </c>
      <c r="D106" s="174" t="s">
        <v>170</v>
      </c>
      <c r="E106" s="142">
        <v>81</v>
      </c>
      <c r="F106" s="92"/>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41" t="s">
        <v>151</v>
      </c>
      <c r="C107" s="180">
        <v>984.93</v>
      </c>
      <c r="D107" s="175" t="s">
        <v>171</v>
      </c>
      <c r="E107" s="142">
        <v>83</v>
      </c>
      <c r="F107" s="92"/>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32" t="s">
        <v>152</v>
      </c>
      <c r="C108" s="181"/>
      <c r="D108" s="176"/>
      <c r="E108" s="133"/>
      <c r="F108" s="92"/>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39" t="s">
        <v>153</v>
      </c>
      <c r="C109" s="178">
        <v>927.72</v>
      </c>
      <c r="D109" s="173" t="s">
        <v>172</v>
      </c>
      <c r="E109" s="140">
        <v>84</v>
      </c>
      <c r="F109" s="92"/>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41" t="s">
        <v>154</v>
      </c>
      <c r="C110" s="179">
        <v>986.01</v>
      </c>
      <c r="D110" s="174" t="s">
        <v>173</v>
      </c>
      <c r="E110" s="142">
        <v>86</v>
      </c>
      <c r="F110" s="92"/>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43" t="s">
        <v>155</v>
      </c>
      <c r="C111" s="182">
        <v>979.64</v>
      </c>
      <c r="D111" s="177" t="s">
        <v>174</v>
      </c>
      <c r="E111" s="144">
        <v>90</v>
      </c>
      <c r="F111" s="92"/>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28"/>
      <c r="C112" s="129"/>
      <c r="D112" s="130"/>
      <c r="E112" s="131"/>
      <c r="F112" s="92"/>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90"/>
      <c r="C113" s="91"/>
      <c r="D113" s="92"/>
      <c r="E113" s="92"/>
      <c r="F113" s="92"/>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86" t="s">
        <v>99</v>
      </c>
      <c r="C114" s="184"/>
      <c r="D114" s="184"/>
      <c r="E114" s="184"/>
      <c r="F114" s="184"/>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83" t="s">
        <v>100</v>
      </c>
      <c r="C115" s="184"/>
      <c r="D115" s="184"/>
      <c r="E115" s="184"/>
      <c r="F115" s="184"/>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84"/>
      <c r="C116" s="184"/>
      <c r="D116" s="184"/>
      <c r="E116" s="184"/>
      <c r="F116" s="184"/>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90"/>
      <c r="C117" s="91"/>
      <c r="D117" s="92"/>
      <c r="E117" s="92"/>
      <c r="F117" s="92"/>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90"/>
      <c r="C118" s="91"/>
      <c r="D118" s="92"/>
      <c r="E118" s="92"/>
      <c r="F118" s="92"/>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50" t="s">
        <v>101</v>
      </c>
      <c r="C119" s="105">
        <f>+D97</f>
        <v>46203</v>
      </c>
      <c r="D119" s="92"/>
      <c r="E119" s="92"/>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51" t="s">
        <v>156</v>
      </c>
      <c r="C120" s="147">
        <v>2076679.1999999993</v>
      </c>
      <c r="D120" s="92"/>
      <c r="E120" s="92"/>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52" t="s">
        <v>156</v>
      </c>
      <c r="C121" s="148">
        <v>165571.71</v>
      </c>
      <c r="D121" s="92"/>
      <c r="E121" s="92"/>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52" t="s">
        <v>157</v>
      </c>
      <c r="C122" s="148">
        <v>979.35999999998603</v>
      </c>
      <c r="D122" s="92"/>
      <c r="E122" s="92"/>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52" t="s">
        <v>158</v>
      </c>
      <c r="C123" s="148">
        <v>372.98999999999978</v>
      </c>
      <c r="D123" s="92"/>
      <c r="E123" s="92"/>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53" t="s">
        <v>159</v>
      </c>
      <c r="C124" s="149">
        <v>11817.14</v>
      </c>
      <c r="D124" s="92"/>
      <c r="E124" s="92"/>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02" t="s">
        <v>93</v>
      </c>
      <c r="C125" s="103">
        <f>SUM(C120:C124)</f>
        <v>2255420.3999999994</v>
      </c>
      <c r="D125" s="92"/>
      <c r="E125" s="92"/>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90"/>
      <c r="C126" s="91"/>
      <c r="D126" s="92"/>
      <c r="E126" s="92"/>
      <c r="F126" s="92"/>
      <c r="G126" s="1"/>
      <c r="H126" s="1"/>
      <c r="I126" s="1"/>
      <c r="J126" s="1"/>
      <c r="K126" s="1"/>
      <c r="L126" s="1"/>
      <c r="M126" s="1"/>
      <c r="N126" s="1"/>
      <c r="O126" s="1"/>
      <c r="P126" s="1"/>
      <c r="Q126" s="1"/>
      <c r="R126" s="1"/>
      <c r="S126" s="1"/>
      <c r="T126" s="1"/>
      <c r="U126" s="1"/>
      <c r="V126" s="1"/>
      <c r="W126" s="1"/>
      <c r="X126" s="1"/>
      <c r="Y126" s="1"/>
      <c r="Z126" s="1"/>
    </row>
    <row r="127" spans="1:26" ht="182.25" customHeight="1">
      <c r="A127" s="1"/>
      <c r="B127" s="185" t="s">
        <v>160</v>
      </c>
      <c r="C127" s="184"/>
      <c r="D127" s="184"/>
      <c r="E127" s="184"/>
      <c r="F127" s="184"/>
      <c r="G127" s="184"/>
      <c r="H127" s="184"/>
      <c r="I127" s="184"/>
      <c r="J127" s="1"/>
      <c r="K127" s="1"/>
      <c r="L127" s="1"/>
      <c r="M127" s="1"/>
      <c r="N127" s="1"/>
      <c r="O127" s="1"/>
      <c r="P127" s="1"/>
      <c r="Q127" s="1"/>
      <c r="R127" s="1"/>
      <c r="S127" s="1"/>
      <c r="T127" s="1"/>
      <c r="U127" s="1"/>
      <c r="V127" s="1"/>
      <c r="W127" s="1"/>
      <c r="X127" s="1"/>
      <c r="Y127" s="1"/>
      <c r="Z127" s="1"/>
    </row>
    <row r="128" spans="1:26" ht="14.25" customHeight="1">
      <c r="A128" s="1"/>
      <c r="B128" s="104"/>
      <c r="C128" s="104"/>
      <c r="D128" s="104"/>
      <c r="E128" s="104"/>
      <c r="F128" s="104"/>
      <c r="G128" s="104"/>
      <c r="H128" s="104"/>
      <c r="I128" s="104"/>
      <c r="J128" s="1"/>
      <c r="K128" s="1"/>
      <c r="L128" s="1"/>
      <c r="M128" s="1"/>
      <c r="N128" s="1"/>
      <c r="O128" s="1"/>
      <c r="P128" s="1"/>
      <c r="Q128" s="1"/>
      <c r="R128" s="1"/>
      <c r="S128" s="1"/>
      <c r="T128" s="1"/>
      <c r="U128" s="1"/>
      <c r="V128" s="1"/>
      <c r="W128" s="1"/>
      <c r="X128" s="1"/>
      <c r="Y128" s="1"/>
      <c r="Z128" s="1"/>
    </row>
    <row r="129" spans="1:26" ht="14.25" customHeight="1">
      <c r="A129" s="1"/>
      <c r="B129" s="187" t="s">
        <v>102</v>
      </c>
      <c r="C129" s="188"/>
      <c r="D129" s="188"/>
      <c r="E129" s="188"/>
      <c r="F129" s="188"/>
      <c r="G129" s="188"/>
      <c r="H129" s="188"/>
      <c r="I129" s="189"/>
      <c r="J129" s="1"/>
      <c r="K129" s="1"/>
      <c r="L129" s="1"/>
      <c r="M129" s="1"/>
      <c r="N129" s="1"/>
      <c r="O129" s="1"/>
      <c r="P129" s="1"/>
      <c r="Q129" s="1"/>
      <c r="R129" s="1"/>
      <c r="S129" s="1"/>
      <c r="T129" s="1"/>
      <c r="U129" s="1"/>
      <c r="V129" s="1"/>
      <c r="W129" s="1"/>
      <c r="X129" s="1"/>
      <c r="Y129" s="1"/>
      <c r="Z129" s="1"/>
    </row>
    <row r="130" spans="1:26" ht="14.25" customHeight="1">
      <c r="A130" s="1"/>
      <c r="B130" s="187" t="s">
        <v>103</v>
      </c>
      <c r="C130" s="188"/>
      <c r="D130" s="188"/>
      <c r="E130" s="188"/>
      <c r="F130" s="188"/>
      <c r="G130" s="188"/>
      <c r="H130" s="188"/>
      <c r="I130" s="189"/>
      <c r="J130" s="1"/>
      <c r="K130" s="1"/>
      <c r="L130" s="1"/>
      <c r="M130" s="1"/>
      <c r="N130" s="1"/>
      <c r="O130" s="1"/>
      <c r="P130" s="1"/>
      <c r="Q130" s="1"/>
      <c r="R130" s="1"/>
      <c r="S130" s="1"/>
      <c r="T130" s="1"/>
      <c r="U130" s="1"/>
      <c r="V130" s="1"/>
      <c r="W130" s="1"/>
      <c r="X130" s="1"/>
      <c r="Y130" s="1"/>
      <c r="Z130" s="1"/>
    </row>
    <row r="131" spans="1:26" ht="14.25" customHeight="1">
      <c r="A131" s="1"/>
      <c r="B131" s="190">
        <f>+C119</f>
        <v>46203</v>
      </c>
      <c r="C131" s="188"/>
      <c r="D131" s="188"/>
      <c r="E131" s="188"/>
      <c r="F131" s="188"/>
      <c r="G131" s="188"/>
      <c r="H131" s="188"/>
      <c r="I131" s="189"/>
      <c r="J131" s="1"/>
      <c r="K131" s="1"/>
      <c r="L131" s="1"/>
      <c r="M131" s="1"/>
      <c r="N131" s="1"/>
      <c r="O131" s="1"/>
      <c r="P131" s="1"/>
      <c r="Q131" s="1"/>
      <c r="R131" s="1"/>
      <c r="S131" s="1"/>
      <c r="T131" s="1"/>
      <c r="U131" s="1"/>
      <c r="V131" s="1"/>
      <c r="W131" s="1"/>
      <c r="X131" s="1"/>
      <c r="Y131" s="1"/>
      <c r="Z131" s="1"/>
    </row>
    <row r="132" spans="1:26" ht="14.25" customHeight="1">
      <c r="A132" s="1"/>
      <c r="B132" s="191" t="s">
        <v>104</v>
      </c>
      <c r="C132" s="192"/>
      <c r="D132" s="192"/>
      <c r="E132" s="192"/>
      <c r="F132" s="192"/>
      <c r="G132" s="192"/>
      <c r="H132" s="192"/>
      <c r="I132" s="193"/>
      <c r="J132" s="1"/>
      <c r="K132" s="1"/>
      <c r="L132" s="1"/>
      <c r="M132" s="1"/>
      <c r="N132" s="1"/>
      <c r="O132" s="1"/>
      <c r="P132" s="1"/>
      <c r="Q132" s="1"/>
      <c r="R132" s="1"/>
      <c r="S132" s="1"/>
      <c r="T132" s="1"/>
      <c r="U132" s="1"/>
      <c r="V132" s="1"/>
      <c r="W132" s="1"/>
      <c r="X132" s="1"/>
      <c r="Y132" s="1"/>
      <c r="Z132" s="1"/>
    </row>
    <row r="133" spans="1:26" ht="14.25" customHeight="1">
      <c r="A133" s="1"/>
      <c r="B133" s="164" t="s">
        <v>105</v>
      </c>
      <c r="C133" s="165" t="s">
        <v>106</v>
      </c>
      <c r="D133" s="165" t="s">
        <v>107</v>
      </c>
      <c r="E133" s="165" t="s">
        <v>108</v>
      </c>
      <c r="F133" s="165" t="s">
        <v>109</v>
      </c>
      <c r="G133" s="165" t="s">
        <v>110</v>
      </c>
      <c r="H133" s="165" t="s">
        <v>111</v>
      </c>
      <c r="I133" s="166" t="s">
        <v>112</v>
      </c>
      <c r="J133" s="1"/>
      <c r="K133" s="1"/>
      <c r="L133" s="1"/>
      <c r="M133" s="1"/>
      <c r="N133" s="1"/>
      <c r="O133" s="1"/>
      <c r="P133" s="1"/>
      <c r="Q133" s="1"/>
      <c r="R133" s="1"/>
      <c r="S133" s="1"/>
      <c r="T133" s="1"/>
      <c r="U133" s="1"/>
      <c r="V133" s="1"/>
      <c r="W133" s="1"/>
      <c r="X133" s="1"/>
      <c r="Y133" s="1"/>
      <c r="Z133" s="1"/>
    </row>
    <row r="134" spans="1:26" ht="14.25" customHeight="1">
      <c r="A134" s="1"/>
      <c r="B134" s="158" t="s">
        <v>113</v>
      </c>
      <c r="C134" s="154" t="s">
        <v>114</v>
      </c>
      <c r="D134" s="155" t="s">
        <v>115</v>
      </c>
      <c r="E134" s="156">
        <v>46020</v>
      </c>
      <c r="F134" s="154" t="s">
        <v>116</v>
      </c>
      <c r="G134" s="157">
        <v>6095800.0899999999</v>
      </c>
      <c r="H134" s="157">
        <v>6095800.0899999999</v>
      </c>
      <c r="I134" s="159">
        <f>+H134/EAN!$C$13</f>
        <v>0.20790198021561704</v>
      </c>
      <c r="J134" s="1"/>
      <c r="K134" s="1"/>
      <c r="L134" s="1"/>
      <c r="M134" s="1"/>
      <c r="N134" s="1"/>
      <c r="O134" s="1"/>
      <c r="P134" s="1"/>
      <c r="Q134" s="1"/>
      <c r="R134" s="1"/>
      <c r="S134" s="1"/>
      <c r="T134" s="1"/>
      <c r="U134" s="1"/>
      <c r="V134" s="1"/>
      <c r="W134" s="1"/>
      <c r="X134" s="1"/>
      <c r="Y134" s="1"/>
      <c r="Z134" s="1"/>
    </row>
    <row r="135" spans="1:26" ht="14.25" customHeight="1">
      <c r="A135" s="1"/>
      <c r="B135" s="158" t="s">
        <v>117</v>
      </c>
      <c r="C135" s="154" t="s">
        <v>114</v>
      </c>
      <c r="D135" s="155" t="s">
        <v>115</v>
      </c>
      <c r="E135" s="156">
        <v>46002</v>
      </c>
      <c r="F135" s="154" t="s">
        <v>116</v>
      </c>
      <c r="G135" s="157">
        <v>20305159.93</v>
      </c>
      <c r="H135" s="157">
        <v>20305159.93</v>
      </c>
      <c r="I135" s="159">
        <f>+H135/EAN!$C$13</f>
        <v>0.69252319559610098</v>
      </c>
      <c r="J135" s="1"/>
      <c r="K135" s="1"/>
      <c r="L135" s="1"/>
      <c r="M135" s="1"/>
      <c r="N135" s="1"/>
      <c r="O135" s="1"/>
      <c r="P135" s="1"/>
      <c r="Q135" s="1"/>
      <c r="R135" s="1"/>
      <c r="S135" s="1"/>
      <c r="T135" s="1"/>
      <c r="U135" s="1"/>
      <c r="V135" s="1"/>
      <c r="W135" s="1"/>
      <c r="X135" s="1"/>
      <c r="Y135" s="1"/>
      <c r="Z135" s="1"/>
    </row>
    <row r="136" spans="1:26" ht="14.25" customHeight="1">
      <c r="A136" s="1"/>
      <c r="B136" s="143"/>
      <c r="C136" s="160"/>
      <c r="D136" s="160"/>
      <c r="E136" s="161" t="s">
        <v>118</v>
      </c>
      <c r="F136" s="161"/>
      <c r="G136" s="162">
        <f t="shared" ref="G136:H136" si="2">SUM(G134:G135)</f>
        <v>26400960.02</v>
      </c>
      <c r="H136" s="162">
        <f t="shared" si="2"/>
        <v>26400960.02</v>
      </c>
      <c r="I136" s="163">
        <v>0.96186859670705327</v>
      </c>
      <c r="J136" s="1"/>
      <c r="K136" s="1"/>
      <c r="L136" s="1"/>
      <c r="M136" s="1"/>
      <c r="N136" s="1"/>
      <c r="O136" s="1"/>
      <c r="P136" s="1"/>
      <c r="Q136" s="1"/>
      <c r="R136" s="1"/>
      <c r="S136" s="1"/>
      <c r="T136" s="1"/>
      <c r="U136" s="1"/>
      <c r="V136" s="1"/>
      <c r="W136" s="1"/>
      <c r="X136" s="1"/>
      <c r="Y136" s="1"/>
      <c r="Z136" s="1"/>
    </row>
    <row r="137" spans="1:26" ht="14.25" customHeight="1">
      <c r="A137" s="1"/>
      <c r="B137" s="90"/>
      <c r="C137" s="91"/>
      <c r="D137" s="92"/>
      <c r="E137" s="92"/>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90"/>
      <c r="C138" s="91"/>
      <c r="D138" s="92"/>
      <c r="E138" s="92"/>
      <c r="F138" s="92"/>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83" t="s">
        <v>119</v>
      </c>
      <c r="C139" s="184"/>
      <c r="D139" s="184"/>
      <c r="E139" s="184"/>
      <c r="F139" s="92"/>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92"/>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9" t="s">
        <v>101</v>
      </c>
      <c r="C141" s="105">
        <f>+B131</f>
        <v>46203</v>
      </c>
      <c r="D141" s="1"/>
      <c r="E141" s="92"/>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06" t="s">
        <v>120</v>
      </c>
      <c r="C142" s="107">
        <v>165599</v>
      </c>
      <c r="D142" s="1"/>
      <c r="E142" s="92"/>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06" t="s">
        <v>121</v>
      </c>
      <c r="C143" s="107">
        <v>11646.2</v>
      </c>
      <c r="D143" s="1"/>
      <c r="E143" s="92"/>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99" t="s">
        <v>93</v>
      </c>
      <c r="C144" s="108">
        <f>SUM(C142:C143)</f>
        <v>177245.2</v>
      </c>
      <c r="D144" s="1"/>
      <c r="E144" s="92"/>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90"/>
      <c r="C145" s="91"/>
      <c r="D145" s="92"/>
      <c r="E145" s="92"/>
      <c r="F145" s="92"/>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83" t="s">
        <v>122</v>
      </c>
      <c r="C146" s="184"/>
      <c r="D146" s="184"/>
      <c r="E146" s="184"/>
      <c r="F146" s="92"/>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92"/>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9" t="s">
        <v>101</v>
      </c>
      <c r="C148" s="105">
        <f>+C141</f>
        <v>46203</v>
      </c>
      <c r="D148" s="1"/>
      <c r="E148" s="92"/>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06" t="s">
        <v>123</v>
      </c>
      <c r="C149" s="107">
        <v>12118227</v>
      </c>
      <c r="D149" s="1"/>
      <c r="E149" s="92"/>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99" t="s">
        <v>93</v>
      </c>
      <c r="C150" s="108">
        <f>SUM(C149)</f>
        <v>12118227</v>
      </c>
      <c r="D150" s="1"/>
      <c r="E150" s="92"/>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90"/>
      <c r="C151" s="91"/>
      <c r="D151" s="92"/>
      <c r="E151" s="92"/>
      <c r="F151" s="92"/>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90"/>
      <c r="C152" s="91"/>
      <c r="D152" s="92"/>
      <c r="E152" s="92"/>
      <c r="F152" s="92"/>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83" t="s">
        <v>124</v>
      </c>
      <c r="C153" s="184"/>
      <c r="D153" s="184"/>
      <c r="E153" s="184"/>
      <c r="F153" s="92"/>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92"/>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9" t="s">
        <v>101</v>
      </c>
      <c r="C155" s="105">
        <f>+C148</f>
        <v>46203</v>
      </c>
      <c r="D155" s="1"/>
      <c r="E155" s="92"/>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06" t="s">
        <v>92</v>
      </c>
      <c r="C156" s="107">
        <f>+EAN!C20</f>
        <v>47947.939999999944</v>
      </c>
      <c r="D156" s="1"/>
      <c r="E156" s="92"/>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99" t="s">
        <v>93</v>
      </c>
      <c r="C157" s="108">
        <f>SUM(C156)</f>
        <v>47947.939999999944</v>
      </c>
      <c r="D157" s="1"/>
      <c r="E157" s="92"/>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90"/>
      <c r="C158" s="91"/>
      <c r="D158" s="92"/>
      <c r="E158" s="92"/>
      <c r="F158" s="92"/>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90"/>
      <c r="C159" s="91"/>
      <c r="D159" s="92"/>
      <c r="E159" s="92"/>
      <c r="F159" s="92"/>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83" t="s">
        <v>125</v>
      </c>
      <c r="C160" s="184"/>
      <c r="D160" s="184"/>
      <c r="E160" s="184"/>
      <c r="F160" s="1"/>
      <c r="G160" s="1"/>
      <c r="H160" s="1"/>
      <c r="I160" s="1"/>
      <c r="J160" s="1"/>
      <c r="K160" s="1"/>
      <c r="L160" s="1"/>
      <c r="M160" s="1"/>
      <c r="N160" s="1"/>
      <c r="O160" s="1"/>
      <c r="P160" s="1"/>
      <c r="Q160" s="1"/>
      <c r="R160" s="1"/>
      <c r="S160" s="1"/>
      <c r="T160" s="1"/>
      <c r="U160" s="1"/>
      <c r="V160" s="1"/>
      <c r="W160" s="1"/>
      <c r="X160" s="1"/>
      <c r="Y160" s="1"/>
      <c r="Z160" s="1"/>
    </row>
    <row r="161" spans="1:26" ht="143.25" customHeight="1">
      <c r="A161" s="1"/>
      <c r="B161" s="183" t="s">
        <v>126</v>
      </c>
      <c r="C161" s="184"/>
      <c r="D161" s="184"/>
      <c r="E161" s="184"/>
      <c r="F161" s="184"/>
      <c r="G161" s="184"/>
      <c r="H161" s="184"/>
      <c r="I161" s="184"/>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92"/>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7" t="s">
        <v>127</v>
      </c>
      <c r="C163" s="1"/>
      <c r="D163" s="1"/>
      <c r="E163" s="1"/>
      <c r="F163" s="92"/>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92"/>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7" t="s">
        <v>85</v>
      </c>
      <c r="C165" s="7" t="s">
        <v>78</v>
      </c>
      <c r="D165" s="1"/>
      <c r="E165" s="1"/>
      <c r="F165" s="92"/>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t="s">
        <v>128</v>
      </c>
      <c r="C166" s="38">
        <f>+EAN!C27</f>
        <v>32800000</v>
      </c>
      <c r="D166" s="1"/>
      <c r="E166" s="1"/>
      <c r="F166" s="92"/>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09" t="s">
        <v>129</v>
      </c>
      <c r="C167" s="110">
        <f>+EAN!C28</f>
        <v>13120000</v>
      </c>
      <c r="D167" s="92"/>
      <c r="E167" s="92"/>
      <c r="F167" s="92"/>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11" t="s">
        <v>130</v>
      </c>
      <c r="C168" s="112">
        <f>+C166-C167</f>
        <v>19680000</v>
      </c>
      <c r="D168" s="92"/>
      <c r="E168" s="92"/>
      <c r="F168" s="92"/>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90"/>
      <c r="C169" s="91"/>
      <c r="D169" s="92"/>
      <c r="E169" s="92"/>
      <c r="F169" s="92"/>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11" t="s">
        <v>131</v>
      </c>
      <c r="C170" s="91"/>
      <c r="D170" s="92"/>
      <c r="E170" s="92"/>
      <c r="F170" s="92"/>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90"/>
      <c r="C171" s="91"/>
      <c r="D171" s="92"/>
      <c r="E171" s="92"/>
      <c r="F171" s="92"/>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7" t="s">
        <v>85</v>
      </c>
      <c r="C172" s="7" t="s">
        <v>78</v>
      </c>
      <c r="D172" s="92"/>
      <c r="E172" s="92"/>
      <c r="F172" s="92"/>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13" t="s">
        <v>132</v>
      </c>
      <c r="C173" s="110">
        <f>+C168*20%</f>
        <v>3936000</v>
      </c>
      <c r="D173" s="92"/>
      <c r="E173" s="92"/>
      <c r="F173" s="92"/>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09" t="s">
        <v>133</v>
      </c>
      <c r="C174" s="110">
        <f>+C168-C173</f>
        <v>15744000</v>
      </c>
      <c r="D174" s="92"/>
      <c r="E174" s="92"/>
      <c r="F174" s="92"/>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11" t="s">
        <v>130</v>
      </c>
      <c r="C175" s="112">
        <f>SUM(C173:C174)</f>
        <v>19680000</v>
      </c>
      <c r="D175" s="92"/>
      <c r="E175" s="92"/>
      <c r="F175" s="92"/>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90"/>
      <c r="C176" s="91"/>
      <c r="D176" s="92"/>
      <c r="E176" s="92"/>
      <c r="F176" s="92"/>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83" t="s">
        <v>175</v>
      </c>
      <c r="C177" s="183"/>
      <c r="D177" s="183"/>
      <c r="E177" s="183"/>
      <c r="F177" s="183"/>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83"/>
      <c r="C178" s="183"/>
      <c r="D178" s="183"/>
      <c r="E178" s="183"/>
      <c r="F178" s="183"/>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83"/>
      <c r="C179" s="183"/>
      <c r="D179" s="183"/>
      <c r="E179" s="183"/>
      <c r="F179" s="183"/>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50" t="s">
        <v>168</v>
      </c>
      <c r="C181" s="105">
        <f>+C185</f>
        <v>46203</v>
      </c>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71" t="s">
        <v>165</v>
      </c>
      <c r="C182" s="172">
        <f>+EIE!C8</f>
        <v>1947.85</v>
      </c>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69" t="s">
        <v>93</v>
      </c>
      <c r="C183" s="170">
        <f>SUM(C182)</f>
        <v>1947.85</v>
      </c>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50" t="s">
        <v>162</v>
      </c>
      <c r="C185" s="105">
        <f>+C155</f>
        <v>46203</v>
      </c>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67" t="s">
        <v>165</v>
      </c>
      <c r="C186" s="145">
        <v>12240.44</v>
      </c>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68" t="s">
        <v>163</v>
      </c>
      <c r="C187" s="146">
        <v>1086.6099999999999</v>
      </c>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68" t="s">
        <v>166</v>
      </c>
      <c r="C188" s="146">
        <v>424.24</v>
      </c>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68" t="s">
        <v>164</v>
      </c>
      <c r="C189" s="146">
        <v>769.3</v>
      </c>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68" t="s">
        <v>167</v>
      </c>
      <c r="C190" s="146">
        <v>81106.649999999994</v>
      </c>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68" t="s">
        <v>136</v>
      </c>
      <c r="C191" s="146">
        <v>3955.29</v>
      </c>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69" t="s">
        <v>93</v>
      </c>
      <c r="C192" s="170">
        <f>SUM(C186:C191)</f>
        <v>99582.529999999984</v>
      </c>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4.2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4.2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4.2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4.2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4.2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4.2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4.25"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4.25"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4.25" customHeight="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sheetData>
  <mergeCells count="36">
    <mergeCell ref="B2:F2"/>
    <mergeCell ref="B3:F3"/>
    <mergeCell ref="B4:F4"/>
    <mergeCell ref="B5:F6"/>
    <mergeCell ref="B7:F7"/>
    <mergeCell ref="B9:F9"/>
    <mergeCell ref="B10:F26"/>
    <mergeCell ref="B28:F28"/>
    <mergeCell ref="B29:F38"/>
    <mergeCell ref="B40:F40"/>
    <mergeCell ref="B42:F49"/>
    <mergeCell ref="B58:I66"/>
    <mergeCell ref="B68:H68"/>
    <mergeCell ref="B70:B71"/>
    <mergeCell ref="F70:F71"/>
    <mergeCell ref="C70:D70"/>
    <mergeCell ref="E70:E71"/>
    <mergeCell ref="B85:F85"/>
    <mergeCell ref="B94:F94"/>
    <mergeCell ref="B97:C97"/>
    <mergeCell ref="B98:C98"/>
    <mergeCell ref="B99:C99"/>
    <mergeCell ref="B177:F179"/>
    <mergeCell ref="B161:I161"/>
    <mergeCell ref="B101:F101"/>
    <mergeCell ref="B114:F114"/>
    <mergeCell ref="B115:F116"/>
    <mergeCell ref="B127:I127"/>
    <mergeCell ref="B129:I129"/>
    <mergeCell ref="B130:I130"/>
    <mergeCell ref="B131:I131"/>
    <mergeCell ref="B132:I132"/>
    <mergeCell ref="B139:E139"/>
    <mergeCell ref="B146:E146"/>
    <mergeCell ref="B153:E153"/>
    <mergeCell ref="B160:E160"/>
  </mergeCells>
  <pageMargins left="0.7" right="0.7" top="0.75" bottom="0.75" header="0" footer="0"/>
  <pageSetup paperSize="9" orientation="portrait"/>
</worksheet>
</file>

<file path=_xmlsignatures/_rels/origin.sigs.rels><?xml version="1.0" encoding="UTF-8" standalone="yes"?>
<Relationships xmlns="http://schemas.openxmlformats.org/package/2006/relationships"><Relationship Id="rId3" Type="http://schemas.openxmlformats.org/package/2006/relationships/digital-signature/signature" Target="sig3.xml"/><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feOopR7tVXil+yRFFpXVUnQr5qJ8SR3xAUUWBQHjSqQ=</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thJxNV0jNaJzXC8bDVR2uf/O8Y/bPlG4V1KCjSEh/oE=</DigestValue>
    </Reference>
  </SignedInfo>
  <SignatureValue>05mAJdByjz3J6x/jfMgO3Z+Z9siOteUgvF4hg9P/wKdEJta2aizbgyYrepWKPDRBdJLAC0nxshRS
ti/ib1Rp0PTV+P3BdlLGZqJFXQY5Dc16H8U0/8QCCxo4P4gr3S+BqpBRdtkXHbKpAPLJ1pRw8QEY
e10YgK2bFcCpl55GlFHKx5J1xubq757EdtuYtduNl4TxWLSsrnO8DSFxMxAyeD8yu1kUAr2M+3cO
cPbb9t1ErmkGhggMML3PzQAfyYayX/ApwNi7K2i0pg1tj2ljymRD7UN/TIoSPGBWUC7fq67YzEM/
0LJEAGgHTHiQ19gszUf+1wvFmqS9CznuiBr/pg==</SignatureValue>
  <KeyInfo>
    <X509Data>
      <X509Certificate>MIIICDCCBfCgAwIBAgIQAaWKuw5YDYxG/MjzjHFB5TANBgkqhkiG9w0BAQsFADCBhTELMAkGA1UEBhMCUFkxDTALBgNVBAoTBElDUFAxODA2BgNVBAsTL1ByZXN0YWRvciBDdWFsaWZpY2FkbyBkZSBTZXJ2aWNpb3MgZGUgQ29uZmlhbnphMRUwEwYDVQQDEwxDT0RFMTAwIFMuQS4xFjAUBgNVBAUTDVJVQzgwMDgwNjEwLTcwHhcNMjYwNDI0MTg1NDEzWhcNMjcwNDI0MTg1NDEzWjCBszELMAkGA1UEBhMCUFkxKzApBgNVBAoTIkNFUlRJRklDQURPIENVQUxJRklDQURPIFRSSUJVVEFSSU8xCzAJBgNVBAsTAkYxMRcwFQYDVQQEEw5QQVJFREVTIEZSQU5DTzEWMBQGA1UEKhMNQ0VTQVIgRVNURUJBTjElMCMGA1UEAxMcQ0VTQVIgRVNURUJBTiBQQVJFREVTIEZSQU5DTzESMBAGA1UEBRMJQ0kxNDk2MDA1MIIBIjANBgkqhkiG9w0BAQEFAAOCAQ8AMIIBCgKCAQEA2l9M+5i13+YCzkDObPtDi7e9KQQKo8UfkGVH+dz1cpQKfn4pHYRZYtx5hXUiNeJb7feGA95REU76Ja9fYCGlIil5GVw7H4lmp1gq+twdzHZxVe4lESlKKTHaZcJ01J47cuqGc/5HdcdyYSL4Bum1niUfdzRwf8pRT9uZoFYCsSJutfffpzOrGfGfdHB/n2XzJqgyuy+6WGmql2J8MBXELUskRdTpeh10LZcV2JquIw6SSQ/IDCtzhiYdMgera51L0GuY8CBLVo7Ukd4GWZbKODFDWlhbNHLXNzczwZm1yYqxvyK24fWB+A4trFJ2fwVCUNYmM6KbvXqeghUeMi9FFQIDAQABo4IDQjCCAz4wDAYDVR0TAQH/BAIwADAdBgNVHQ4EFgQUIVT2fGY0myBfihC/U8Lk7V3zeAgwHwYDVR0jBBgwFoAUvjVUYmhg5ybTMcFfl7Hi9mTOB/UwDgYDVR0PAQH/BAQDAgXgMIG4BgNVHREEgbAwga2BFkNQQVJFREVTQENBRElFTS5DT00uUFmkgZIwgY8xNDAyBgNVBAoTK0ZPTkRPIERFIElOVkVSU0lPTiBJTk1PQklMSUFSSU8gTElOSyBDRU5URVIxEzARBgNVBAwTClBSRVNJREVOVEUxKjAoBgNVBA0MIUZJUk1BIEVMRUNUUsOTTklDQSBkZSBuaXZlbCBtZWRpbzEWMBQGA1UEBRMNUlVDODAxNjE3ODEtMjCB9wYDVR0gBIHvMIHsMIHpBgsrBgEEAYOucAEBBDCB2TBGBggrBgEFBQcCARY6aHR0cHM6Ly9jb2RlMTAwLmNvbS5weS9yZXBvc2l0b3Jpby1kZS1kb2N1bWVudG9zLXB1YmxpY29zLzCBjgYIKwYBBQUHAgIwgYEMf2NlcnRpZmljYWRvIGN1YWxpZmljYWRvIGRlIGZpcm1hIGVsZWN0csOzbmljYSB0aXBvIEYxIHN1amV0YSBhIGxhcyBjb25kaWNpb25lcyBkZSB1c28gZXhwdWVzdGFzIGVuIGxhIERQQyBkZWwgUENTQyBDT0RFMTAwIFMuQS4wewYDVR0fBHQwcjA3oDWgM4YxaHR0cDovL3BjYTEuY29kZTEwMC5jb20ucHkvY3Jscy9jYS1jb2RlMTAwLXNhLmNybDA3oDWgM4YxaHR0cDovL3BjYTIuY29kZTEwMC5jb20ucHkvY3Jscy9jYS1jb2RlMTAwLXNhLmNybDAgBgNVHSUBAf8EFjAUBggrBgEFBQcDAgYIKwYBBQUHAwEwgYkGCCsGAQUFBwEBBH0wezA5BggrBgEFBQcwAYYtaHR0cDovL29jc3AuY29kZTEwMC5jb20ucHkvb2NzcC9jYS1jb2RlMTAwLXNhMD4GCCsGAQUFBzAChjJodHRwOi8vcGNhMS5jb2RlMTAwLmNvbS5weS9jZXJ0cy9jYS1jb2RlMTAwLXNhLmNlcjANBgkqhkiG9w0BAQsFAAOCAgEAu8G3ivxqcDDJgJOh/Qe156pdv+QuIWhYHbOvug2pQth8phU38vOxiQH+OA4x/J6/cwyMiO3j7Te3CQ3L6TJCR++S+yDmH0nYdyvtscKonOL3/Yi/ANckgrf2MN/U+Boavwkh3CnJdCxkbJdVNNaRX4lYfOTZr2oMh2kQaLLeC/ovMfH2UIH7dEb0f/WUM2panqWuWITgBf+e3Iix6KkgLub06lzknYVNSfAoxn+UD3Uim8Ju4p9IXBc3mhF0SHz7W+hDcdklObSJJqreZi8pn2HI5ws01UcdyQP/NAkBpx+Qe4HcAN4UwrDAKk4Y9whk3LUiGuZtxGLo7qGokAEubo6JIBTaFzWY2jVNUGLMMGIoNappOcBWaHHQSqVGp3lFe4mv+54fp+sPx7HGe1FcS/QfaezyrKpM6SO+mSgt2vOmK7q8d0PgL/uOO6ZCNvzCaoAGwkseVEViEpejbp98FRDsRbH5zEAAHZujLuFl64OQsqhC5HsjWc+EK3/7LyRtbvqrqOerx9QF8qeU70s0E6UdcMUDDXy3pG8kjHWwgU+mDTuQ98147o/ES25MYKnJ12VoAfgKpD3H2OWU8QRD6mJ+joBIHeGoONoiqE1SmMZ+Pe2zSbMUsiQ8X1IEuNt2wwQ+koh+jaM9/1Q63mOKIOV0tRXyrw6NbVak2qLeKZ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14"/>
            <mdssi:RelationshipReference xmlns:mdssi="http://schemas.openxmlformats.org/package/2006/digital-signature" SourceId="rId13"/>
            <mdssi:RelationshipReference xmlns:mdssi="http://schemas.openxmlformats.org/package/2006/digital-signature" SourceId="rId3"/>
          </Transform>
          <Transform Algorithm="http://www.w3.org/TR/2001/REC-xml-c14n-20010315"/>
        </Transforms>
        <DigestMethod Algorithm="http://www.w3.org/2001/04/xmlenc#sha256"/>
        <DigestValue>6t9R6edxXukN9SVSOI0ekIH69MKsn7qo3mPeZduCA0E=</DigestValue>
      </Reference>
      <Reference URI="/xl/calcChain.xml?ContentType=application/vnd.openxmlformats-officedocument.spreadsheetml.calcChain+xml">
        <DigestMethod Algorithm="http://www.w3.org/2001/04/xmlenc#sha256"/>
        <DigestValue>G618j4BRf+akL/11PzJtR1LpHxzr8hCDVaGuSPZ6Q30=</DigestValue>
      </Reference>
      <Reference URI="/xl/persons/person.xml?ContentType=application/vnd.ms-excel.person+xml">
        <DigestMethod Algorithm="http://www.w3.org/2001/04/xmlenc#sha256"/>
        <DigestValue>9ovHkOiwvcLvdfkw7//EwckcKcZS9hZ6k9INOJkQ7fQ=</DigestValue>
      </Reference>
      <Reference URI="/xl/sharedStrings.xml?ContentType=application/vnd.openxmlformats-officedocument.spreadsheetml.sharedStrings+xml">
        <DigestMethod Algorithm="http://www.w3.org/2001/04/xmlenc#sha256"/>
        <DigestValue>BSdM+HYVA0v+7V/A3yT7tAMKFUsOa4yBDt4nRNPQeE0=</DigestValue>
      </Reference>
      <Reference URI="/xl/styles.xml?ContentType=application/vnd.openxmlformats-officedocument.spreadsheetml.styles+xml">
        <DigestMethod Algorithm="http://www.w3.org/2001/04/xmlenc#sha256"/>
        <DigestValue>TCZExPmXaynHQoCeGDbcpEZgcmgNsNr8ucN7JqH0lsk=</DigestValue>
      </Reference>
      <Reference URI="/xl/theme/theme1.xml?ContentType=application/vnd.openxmlformats-officedocument.theme+xml">
        <DigestMethod Algorithm="http://www.w3.org/2001/04/xmlenc#sha256"/>
        <DigestValue>ODJ/IKN3coQ//2TGDWDtr2sBtzHwjSrRxDDmE++rcQU=</DigestValue>
      </Reference>
      <Reference URI="/xl/workbook.xml?ContentType=application/vnd.openxmlformats-officedocument.spreadsheetml.sheet.main+xml">
        <DigestMethod Algorithm="http://www.w3.org/2001/04/xmlenc#sha256"/>
        <DigestValue>jwXIcHMteGxd/RZm2EA5+yWVKrqCjbK0zaq45U0PdUA=</DigestValue>
      </Reference>
      <Reference URI="/xl/worksheets/sheet1.xml?ContentType=application/vnd.openxmlformats-officedocument.spreadsheetml.worksheet+xml">
        <DigestMethod Algorithm="http://www.w3.org/2001/04/xmlenc#sha256"/>
        <DigestValue>Fx9woQtjws9OqNQ2vrTGCFMUuV0qJrlTAYxPrg93AsA=</DigestValue>
      </Reference>
      <Reference URI="/xl/worksheets/sheet2.xml?ContentType=application/vnd.openxmlformats-officedocument.spreadsheetml.worksheet+xml">
        <DigestMethod Algorithm="http://www.w3.org/2001/04/xmlenc#sha256"/>
        <DigestValue>07cmVwrt3bpNQH8aNjF9NUrm0bbDn3MM5MRjnvRSuZk=</DigestValue>
      </Reference>
      <Reference URI="/xl/worksheets/sheet3.xml?ContentType=application/vnd.openxmlformats-officedocument.spreadsheetml.worksheet+xml">
        <DigestMethod Algorithm="http://www.w3.org/2001/04/xmlenc#sha256"/>
        <DigestValue>hFRF1hCq6YvySzQdjQ+3ReYoDDq10ZtmMufPZxsX+LU=</DigestValue>
      </Reference>
      <Reference URI="/xl/worksheets/sheet4.xml?ContentType=application/vnd.openxmlformats-officedocument.spreadsheetml.worksheet+xml">
        <DigestMethod Algorithm="http://www.w3.org/2001/04/xmlenc#sha256"/>
        <DigestValue>IX6F0rCE6KbYlquZUEQ1tn+6+bOYH44bZuVG3USg+ZQ=</DigestValue>
      </Reference>
      <Reference URI="/xl/worksheets/sheet5.xml?ContentType=application/vnd.openxmlformats-officedocument.spreadsheetml.worksheet+xml">
        <DigestMethod Algorithm="http://www.w3.org/2001/04/xmlenc#sha256"/>
        <DigestValue>Xw66jYSPJGDF1xVBMq7HVPOMwAX1CCdji59k4W3LH7Q=</DigestValue>
      </Reference>
    </Manifest>
    <SignatureProperties>
      <SignatureProperty Id="idSignatureTime" Target="#idPackageSignature">
        <mdssi:SignatureTime xmlns:mdssi="http://schemas.openxmlformats.org/package/2006/digital-signature">
          <mdssi:Format>YYYY-MM-DDThh:mm:ssTZD</mdssi:Format>
          <mdssi:Value>2026-08-14T19:53:53Z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2026-08-14T19:53:53Z</xd:SigningTime>
          <xd:SigningCertificate>
            <xd:Cert>
              <xd:CertDigest>
                <DigestMethod Algorithm="http://www.w3.org/2001/04/xmlenc#sha256"/>
                <DigestValue>IFVBQUpRS8bndLuz/ZegnqfGBRlVzPgJuL5nl4P1EvA=</DigestValue>
              </xd:CertDigest>
              <xd:IssuerSerial>
                <X509IssuerName>SERIALNUMBER=RUC80080610-7, CN=CODE100 S.A., OU=Prestador Cualificado de Servicios de Confianza, O=ICPP, C=PY</X509IssuerName>
                <X509SerialNumber>2188770770074096117609523847388807653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nQHvULEgZDp1f4qkfVlak9C/DA7lQz21j8ya26uTO1o=</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QzDtODSyywXdtPNnWfYWLrzW4OwRWEgj4wUwvJU3rPM=</DigestValue>
    </Reference>
  </SignedInfo>
  <SignatureValue>zmpbg07mpirrXF/P/s0k0vNSWlaXF3Qeh1Ne8+UWZok4UAhRNTYj6EwqfG+co2Wt9E5sDI0XDYiY
BOfyTSKluhdFWSOl4dB57BsV3pwhmOC972ZZgIqha8E1Oq+xmwgCwW6k8NY+ipt9xdALKzWa6q9c
q8D6iaOnB/t1LV01GfjZNKKxeSTjsghjQiQ093qz6ogRbkYAm1WroJ1MOX9KAEtkAUXU5eIv9SsJ
0rCCVSj/wNo9aN9aAROiHwoCsoffQowy+fZQ7Y9JrRmt/WkfIkRkZjlMK+uGHjLNF2qaJTThgmuQ
5IXJqAE9+NMeJyZbmocoN3xl8XDJpQ/iA2k/fg==</SignatureValue>
  <KeyInfo>
    <X509Data>
      <X509Certificate>MIIICDCCBfCgAwIBAgIQAaWKuw5YDYxG/MjzjHFB5TANBgkqhkiG9w0BAQsFADCBhTELMAkGA1UEBhMCUFkxDTALBgNVBAoTBElDUFAxODA2BgNVBAsTL1ByZXN0YWRvciBDdWFsaWZpY2FkbyBkZSBTZXJ2aWNpb3MgZGUgQ29uZmlhbnphMRUwEwYDVQQDEwxDT0RFMTAwIFMuQS4xFjAUBgNVBAUTDVJVQzgwMDgwNjEwLTcwHhcNMjYwNDI0MTg1NDEzWhcNMjcwNDI0MTg1NDEzWjCBszELMAkGA1UEBhMCUFkxKzApBgNVBAoTIkNFUlRJRklDQURPIENVQUxJRklDQURPIFRSSUJVVEFSSU8xCzAJBgNVBAsTAkYxMRcwFQYDVQQEEw5QQVJFREVTIEZSQU5DTzEWMBQGA1UEKhMNQ0VTQVIgRVNURUJBTjElMCMGA1UEAxMcQ0VTQVIgRVNURUJBTiBQQVJFREVTIEZSQU5DTzESMBAGA1UEBRMJQ0kxNDk2MDA1MIIBIjANBgkqhkiG9w0BAQEFAAOCAQ8AMIIBCgKCAQEA2l9M+5i13+YCzkDObPtDi7e9KQQKo8UfkGVH+dz1cpQKfn4pHYRZYtx5hXUiNeJb7feGA95REU76Ja9fYCGlIil5GVw7H4lmp1gq+twdzHZxVe4lESlKKTHaZcJ01J47cuqGc/5HdcdyYSL4Bum1niUfdzRwf8pRT9uZoFYCsSJutfffpzOrGfGfdHB/n2XzJqgyuy+6WGmql2J8MBXELUskRdTpeh10LZcV2JquIw6SSQ/IDCtzhiYdMgera51L0GuY8CBLVo7Ukd4GWZbKODFDWlhbNHLXNzczwZm1yYqxvyK24fWB+A4trFJ2fwVCUNYmM6KbvXqeghUeMi9FFQIDAQABo4IDQjCCAz4wDAYDVR0TAQH/BAIwADAdBgNVHQ4EFgQUIVT2fGY0myBfihC/U8Lk7V3zeAgwHwYDVR0jBBgwFoAUvjVUYmhg5ybTMcFfl7Hi9mTOB/UwDgYDVR0PAQH/BAQDAgXgMIG4BgNVHREEgbAwga2BFkNQQVJFREVTQENBRElFTS5DT00uUFmkgZIwgY8xNDAyBgNVBAoTK0ZPTkRPIERFIElOVkVSU0lPTiBJTk1PQklMSUFSSU8gTElOSyBDRU5URVIxEzARBgNVBAwTClBSRVNJREVOVEUxKjAoBgNVBA0MIUZJUk1BIEVMRUNUUsOTTklDQSBkZSBuaXZlbCBtZWRpbzEWMBQGA1UEBRMNUlVDODAxNjE3ODEtMjCB9wYDVR0gBIHvMIHsMIHpBgsrBgEEAYOucAEBBDCB2TBGBggrBgEFBQcCARY6aHR0cHM6Ly9jb2RlMTAwLmNvbS5weS9yZXBvc2l0b3Jpby1kZS1kb2N1bWVudG9zLXB1YmxpY29zLzCBjgYIKwYBBQUHAgIwgYEMf2NlcnRpZmljYWRvIGN1YWxpZmljYWRvIGRlIGZpcm1hIGVsZWN0csOzbmljYSB0aXBvIEYxIHN1amV0YSBhIGxhcyBjb25kaWNpb25lcyBkZSB1c28gZXhwdWVzdGFzIGVuIGxhIERQQyBkZWwgUENTQyBDT0RFMTAwIFMuQS4wewYDVR0fBHQwcjA3oDWgM4YxaHR0cDovL3BjYTEuY29kZTEwMC5jb20ucHkvY3Jscy9jYS1jb2RlMTAwLXNhLmNybDA3oDWgM4YxaHR0cDovL3BjYTIuY29kZTEwMC5jb20ucHkvY3Jscy9jYS1jb2RlMTAwLXNhLmNybDAgBgNVHSUBAf8EFjAUBggrBgEFBQcDAgYIKwYBBQUHAwEwgYkGCCsGAQUFBwEBBH0wezA5BggrBgEFBQcwAYYtaHR0cDovL29jc3AuY29kZTEwMC5jb20ucHkvb2NzcC9jYS1jb2RlMTAwLXNhMD4GCCsGAQUFBzAChjJodHRwOi8vcGNhMS5jb2RlMTAwLmNvbS5weS9jZXJ0cy9jYS1jb2RlMTAwLXNhLmNlcjANBgkqhkiG9w0BAQsFAAOCAgEAu8G3ivxqcDDJgJOh/Qe156pdv+QuIWhYHbOvug2pQth8phU38vOxiQH+OA4x/J6/cwyMiO3j7Te3CQ3L6TJCR++S+yDmH0nYdyvtscKonOL3/Yi/ANckgrf2MN/U+Boavwkh3CnJdCxkbJdVNNaRX4lYfOTZr2oMh2kQaLLeC/ovMfH2UIH7dEb0f/WUM2panqWuWITgBf+e3Iix6KkgLub06lzknYVNSfAoxn+UD3Uim8Ju4p9IXBc3mhF0SHz7W+hDcdklObSJJqreZi8pn2HI5ws01UcdyQP/NAkBpx+Qe4HcAN4UwrDAKk4Y9whk3LUiGuZtxGLo7qGokAEubo6JIBTaFzWY2jVNUGLMMGIoNappOcBWaHHQSqVGp3lFe4mv+54fp+sPx7HGe1FcS/QfaezyrKpM6SO+mSgt2vOmK7q8d0PgL/uOO6ZCNvzCaoAGwkseVEViEpejbp98FRDsRbH5zEAAHZujLuFl64OQsqhC5HsjWc+EK3/7LyRtbvqrqOerx9QF8qeU70s0E6UdcMUDDXy3pG8kjHWwgU+mDTuQ98147o/ES25MYKnJ12VoAfgKpD3H2OWU8QRD6mJ+joBIHeGoONoiqE1SmMZ+Pe2zSbMUsiQ8X1IEuNt2wwQ+koh+jaM9/1Q63mOKIOV0tRXyrw6NbVak2qLeKZ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4"/>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Transform>
          <Transform Algorithm="http://www.w3.org/TR/2001/REC-xml-c14n-20010315"/>
        </Transforms>
        <DigestMethod Algorithm="http://www.w3.org/2001/04/xmlenc#sha256"/>
        <DigestValue>6t9R6edxXukN9SVSOI0ekIH69MKsn7qo3mPeZduCA0E=</DigestValue>
      </Reference>
      <Reference URI="/xl/calcChain.xml?ContentType=application/vnd.openxmlformats-officedocument.spreadsheetml.calcChain+xml">
        <DigestMethod Algorithm="http://www.w3.org/2001/04/xmlenc#sha256"/>
        <DigestValue>G618j4BRf+akL/11PzJtR1LpHxzr8hCDVaGuSPZ6Q30=</DigestValue>
      </Reference>
      <Reference URI="/xl/persons/person.xml?ContentType=application/vnd.ms-excel.person+xml">
        <DigestMethod Algorithm="http://www.w3.org/2001/04/xmlenc#sha256"/>
        <DigestValue>9ovHkOiwvcLvdfkw7//EwckcKcZS9hZ6k9INOJkQ7fQ=</DigestValue>
      </Reference>
      <Reference URI="/xl/sharedStrings.xml?ContentType=application/vnd.openxmlformats-officedocument.spreadsheetml.sharedStrings+xml">
        <DigestMethod Algorithm="http://www.w3.org/2001/04/xmlenc#sha256"/>
        <DigestValue>BSdM+HYVA0v+7V/A3yT7tAMKFUsOa4yBDt4nRNPQeE0=</DigestValue>
      </Reference>
      <Reference URI="/xl/styles.xml?ContentType=application/vnd.openxmlformats-officedocument.spreadsheetml.styles+xml">
        <DigestMethod Algorithm="http://www.w3.org/2001/04/xmlenc#sha256"/>
        <DigestValue>TCZExPmXaynHQoCeGDbcpEZgcmgNsNr8ucN7JqH0lsk=</DigestValue>
      </Reference>
      <Reference URI="/xl/theme/theme1.xml?ContentType=application/vnd.openxmlformats-officedocument.theme+xml">
        <DigestMethod Algorithm="http://www.w3.org/2001/04/xmlenc#sha256"/>
        <DigestValue>ODJ/IKN3coQ//2TGDWDtr2sBtzHwjSrRxDDmE++rcQU=</DigestValue>
      </Reference>
      <Reference URI="/xl/workbook.xml?ContentType=application/vnd.openxmlformats-officedocument.spreadsheetml.sheet.main+xml">
        <DigestMethod Algorithm="http://www.w3.org/2001/04/xmlenc#sha256"/>
        <DigestValue>jwXIcHMteGxd/RZm2EA5+yWVKrqCjbK0zaq45U0PdUA=</DigestValue>
      </Reference>
      <Reference URI="/xl/worksheets/sheet1.xml?ContentType=application/vnd.openxmlformats-officedocument.spreadsheetml.worksheet+xml">
        <DigestMethod Algorithm="http://www.w3.org/2001/04/xmlenc#sha256"/>
        <DigestValue>Fx9woQtjws9OqNQ2vrTGCFMUuV0qJrlTAYxPrg93AsA=</DigestValue>
      </Reference>
      <Reference URI="/xl/worksheets/sheet2.xml?ContentType=application/vnd.openxmlformats-officedocument.spreadsheetml.worksheet+xml">
        <DigestMethod Algorithm="http://www.w3.org/2001/04/xmlenc#sha256"/>
        <DigestValue>07cmVwrt3bpNQH8aNjF9NUrm0bbDn3MM5MRjnvRSuZk=</DigestValue>
      </Reference>
      <Reference URI="/xl/worksheets/sheet3.xml?ContentType=application/vnd.openxmlformats-officedocument.spreadsheetml.worksheet+xml">
        <DigestMethod Algorithm="http://www.w3.org/2001/04/xmlenc#sha256"/>
        <DigestValue>hFRF1hCq6YvySzQdjQ+3ReYoDDq10ZtmMufPZxsX+LU=</DigestValue>
      </Reference>
      <Reference URI="/xl/worksheets/sheet4.xml?ContentType=application/vnd.openxmlformats-officedocument.spreadsheetml.worksheet+xml">
        <DigestMethod Algorithm="http://www.w3.org/2001/04/xmlenc#sha256"/>
        <DigestValue>IX6F0rCE6KbYlquZUEQ1tn+6+bOYH44bZuVG3USg+ZQ=</DigestValue>
      </Reference>
      <Reference URI="/xl/worksheets/sheet5.xml?ContentType=application/vnd.openxmlformats-officedocument.spreadsheetml.worksheet+xml">
        <DigestMethod Algorithm="http://www.w3.org/2001/04/xmlenc#sha256"/>
        <DigestValue>Xw66jYSPJGDF1xVBMq7HVPOMwAX1CCdji59k4W3LH7Q=</DigestValue>
      </Reference>
    </Manifest>
    <SignatureProperties>
      <SignatureProperty Id="idSignatureTime" Target="#idPackageSignature">
        <mdssi:SignatureTime xmlns:mdssi="http://schemas.openxmlformats.org/package/2006/digital-signature">
          <mdssi:Format>YYYY-MM-DDThh:mm:ssTZD</mdssi:Format>
          <mdssi:Value>2026-08-14T19:55:31Z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2026-08-14T19:55:31Z</xd:SigningTime>
          <xd:SigningCertificate>
            <xd:Cert>
              <xd:CertDigest>
                <DigestMethod Algorithm="http://www.w3.org/2001/04/xmlenc#sha256"/>
                <DigestValue>IFVBQUpRS8bndLuz/ZegnqfGBRlVzPgJuL5nl4P1EvA=</DigestValue>
              </xd:CertDigest>
              <xd:IssuerSerial>
                <X509IssuerName>SERIALNUMBER=RUC80080610-7, CN=CODE100 S.A., OU=Prestador Cualificado de Servicios de Confianza, O=ICPP, C=PY</X509IssuerName>
                <X509SerialNumber>2188770770074096117609523847388807653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gB4dbWPpfDOLnLVqupH0+FdAgd0wYJqt/bydW0gMHGc=</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4Uer/MoXNRmz+i7bAF7AY9OKJiPn6hYGWx0n2Iq5+Sc=</DigestValue>
    </Reference>
  </SignedInfo>
  <SignatureValue>IgZc03JgQjFOewSAasm1iB7aCDdCZyU69b+UobmneJVVahyrNhxakjL+E+HEnzw1f+RQVXoJOtUU
gl4LsWxMVcxwXLM5mDFqvYbiHmWokn1KCIRQii59DI/dBl5hs6vh91412mHn708IG+vqx5Kybnx4
VQZHULTIIRt4fqdROe+ug5/nv5LTuusUjy64s/EJddz7BxkzRe69/y/QNY0H6o0GTFbUKf5bWWX9
XTTowfV4qoWQD8L85zBW67Xr+ri0K/iiTzKjRTKQ8fT7xxQOQPnX0IdruP8wFKgHeKJ6R60C/RI9
zOi3Z1/7k1C+buih3lFq6joxNfqc2WaRU89/Vw==</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14"/>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12"/>
          </Transform>
          <Transform Algorithm="http://www.w3.org/TR/2001/REC-xml-c14n-20010315"/>
        </Transforms>
        <DigestMethod Algorithm="http://www.w3.org/2001/04/xmlenc#sha256"/>
        <DigestValue>6t9R6edxXukN9SVSOI0ekIH69MKsn7qo3mPeZduCA0E=</DigestValue>
      </Reference>
      <Reference URI="/xl/calcChain.xml?ContentType=application/vnd.openxmlformats-officedocument.spreadsheetml.calcChain+xml">
        <DigestMethod Algorithm="http://www.w3.org/2001/04/xmlenc#sha256"/>
        <DigestValue>G618j4BRf+akL/11PzJtR1LpHxzr8hCDVaGuSPZ6Q30=</DigestValue>
      </Reference>
      <Reference URI="/xl/persons/person.xml?ContentType=application/vnd.ms-excel.person+xml">
        <DigestMethod Algorithm="http://www.w3.org/2001/04/xmlenc#sha256"/>
        <DigestValue>9ovHkOiwvcLvdfkw7//EwckcKcZS9hZ6k9INOJkQ7fQ=</DigestValue>
      </Reference>
      <Reference URI="/xl/sharedStrings.xml?ContentType=application/vnd.openxmlformats-officedocument.spreadsheetml.sharedStrings+xml">
        <DigestMethod Algorithm="http://www.w3.org/2001/04/xmlenc#sha256"/>
        <DigestValue>BSdM+HYVA0v+7V/A3yT7tAMKFUsOa4yBDt4nRNPQeE0=</DigestValue>
      </Reference>
      <Reference URI="/xl/styles.xml?ContentType=application/vnd.openxmlformats-officedocument.spreadsheetml.styles+xml">
        <DigestMethod Algorithm="http://www.w3.org/2001/04/xmlenc#sha256"/>
        <DigestValue>TCZExPmXaynHQoCeGDbcpEZgcmgNsNr8ucN7JqH0lsk=</DigestValue>
      </Reference>
      <Reference URI="/xl/theme/theme1.xml?ContentType=application/vnd.openxmlformats-officedocument.theme+xml">
        <DigestMethod Algorithm="http://www.w3.org/2001/04/xmlenc#sha256"/>
        <DigestValue>ODJ/IKN3coQ//2TGDWDtr2sBtzHwjSrRxDDmE++rcQU=</DigestValue>
      </Reference>
      <Reference URI="/xl/workbook.xml?ContentType=application/vnd.openxmlformats-officedocument.spreadsheetml.sheet.main+xml">
        <DigestMethod Algorithm="http://www.w3.org/2001/04/xmlenc#sha256"/>
        <DigestValue>jwXIcHMteGxd/RZm2EA5+yWVKrqCjbK0zaq45U0PdUA=</DigestValue>
      </Reference>
      <Reference URI="/xl/worksheets/sheet1.xml?ContentType=application/vnd.openxmlformats-officedocument.spreadsheetml.worksheet+xml">
        <DigestMethod Algorithm="http://www.w3.org/2001/04/xmlenc#sha256"/>
        <DigestValue>Fx9woQtjws9OqNQ2vrTGCFMUuV0qJrlTAYxPrg93AsA=</DigestValue>
      </Reference>
      <Reference URI="/xl/worksheets/sheet2.xml?ContentType=application/vnd.openxmlformats-officedocument.spreadsheetml.worksheet+xml">
        <DigestMethod Algorithm="http://www.w3.org/2001/04/xmlenc#sha256"/>
        <DigestValue>07cmVwrt3bpNQH8aNjF9NUrm0bbDn3MM5MRjnvRSuZk=</DigestValue>
      </Reference>
      <Reference URI="/xl/worksheets/sheet3.xml?ContentType=application/vnd.openxmlformats-officedocument.spreadsheetml.worksheet+xml">
        <DigestMethod Algorithm="http://www.w3.org/2001/04/xmlenc#sha256"/>
        <DigestValue>hFRF1hCq6YvySzQdjQ+3ReYoDDq10ZtmMufPZxsX+LU=</DigestValue>
      </Reference>
      <Reference URI="/xl/worksheets/sheet4.xml?ContentType=application/vnd.openxmlformats-officedocument.spreadsheetml.worksheet+xml">
        <DigestMethod Algorithm="http://www.w3.org/2001/04/xmlenc#sha256"/>
        <DigestValue>IX6F0rCE6KbYlquZUEQ1tn+6+bOYH44bZuVG3USg+ZQ=</DigestValue>
      </Reference>
      <Reference URI="/xl/worksheets/sheet5.xml?ContentType=application/vnd.openxmlformats-officedocument.spreadsheetml.worksheet+xml">
        <DigestMethod Algorithm="http://www.w3.org/2001/04/xmlenc#sha256"/>
        <DigestValue>Xw66jYSPJGDF1xVBMq7HVPOMwAX1CCdji59k4W3LH7Q=</DigestValue>
      </Reference>
    </Manifest>
    <SignatureProperties>
      <SignatureProperty Id="idSignatureTime" Target="#idPackageSignature">
        <mdssi:SignatureTime xmlns:mdssi="http://schemas.openxmlformats.org/package/2006/digital-signature">
          <mdssi:Format>YYYY-MM-DDThh:mm:ssTZD</mdssi:Format>
          <mdssi:Value>2026-08-14T20:08:37Z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2026-08-14T20:08:37Z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EAN</vt:lpstr>
      <vt:lpstr>EIE</vt:lpstr>
      <vt:lpstr>EVA</vt:lpstr>
      <vt:lpstr>EFE</vt:lpstr>
      <vt:lpstr>NOTAS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Jorge Ramón Ugarte</cp:lastModifiedBy>
  <dcterms:created xsi:type="dcterms:W3CDTF">2015-06-05T18:19:34Z</dcterms:created>
  <dcterms:modified xsi:type="dcterms:W3CDTF">2026-08-13T23:03:44Z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