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171" documentId="10_ncr:200_{19BBAEC5-2ABD-4F7C-8C84-6CAB6425CFD4}" xr6:coauthVersionLast="47" xr6:coauthVersionMax="47" xr10:uidLastSave="{744AB898-3DC1-42AD-B774-E5153DDA3573}"/>
  <bookViews>
    <workbookView xWindow="28680" yWindow="-120" windowWidth="29040" windowHeight="15720" tabRatio="708" activeTab="4" xr2:uid="{00000000-000D-0000-FFFF-FFFF00000000}"/>
  </bookViews>
  <sheets>
    <sheet name="EAN" sheetId="23" r:id="rId1"/>
    <sheet name="EIE" sheetId="24" r:id="rId2"/>
    <sheet name="EVA" sheetId="25" r:id="rId3"/>
    <sheet name="EFE" sheetId="26" r:id="rId4"/>
    <sheet name="NOTAS" sheetId="27" r:id="rId5"/>
    <sheet name="Hoja2" sheetId="29" state="hidden" r:id="rId6"/>
  </sheets>
  <definedNames>
    <definedName name="_xlnm._FilterDatabase" localSheetId="4" hidden="1">NOTAS!$B$144:$O$586</definedName>
  </definedNames>
  <calcPr calcId="191028"/>
  <pivotCaches>
    <pivotCache cacheId="6"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24" i="27" l="1"/>
  <c r="C124" i="27"/>
  <c r="D118" i="27"/>
  <c r="C118" i="27"/>
  <c r="E84" i="27"/>
  <c r="D84" i="27"/>
  <c r="E8" i="25"/>
  <c r="K26" i="29" l="1"/>
  <c r="K25" i="29"/>
  <c r="K24" i="29"/>
  <c r="K23" i="29"/>
  <c r="K22" i="29"/>
  <c r="K21" i="29"/>
  <c r="K20" i="29"/>
  <c r="K19" i="29"/>
  <c r="K18" i="29"/>
  <c r="K17" i="29"/>
  <c r="K16" i="29"/>
  <c r="K15" i="29"/>
  <c r="K14" i="29"/>
  <c r="K13" i="29"/>
  <c r="K12" i="29"/>
  <c r="K11" i="29"/>
  <c r="K10" i="29"/>
  <c r="K9" i="29"/>
  <c r="K8" i="29"/>
  <c r="K7" i="29"/>
  <c r="K6" i="29"/>
  <c r="K5" i="29"/>
  <c r="K4" i="29"/>
  <c r="K3" i="29"/>
  <c r="I32" i="29"/>
  <c r="J32" i="29" s="1"/>
  <c r="I31" i="29"/>
  <c r="J31" i="29" s="1"/>
  <c r="C12" i="23"/>
  <c r="E11" i="25"/>
  <c r="E10" i="25"/>
  <c r="D9" i="25"/>
  <c r="C9" i="25" s="1"/>
  <c r="C13" i="25" l="1"/>
  <c r="E9" i="25"/>
  <c r="J586" i="27"/>
  <c r="K586" i="27"/>
  <c r="L586" i="27"/>
  <c r="M586" i="27"/>
  <c r="B138" i="27" l="1"/>
  <c r="B590" i="27"/>
  <c r="J901" i="27"/>
  <c r="K901" i="27"/>
  <c r="L901" i="27"/>
  <c r="M901" i="27"/>
  <c r="C111" i="27" l="1"/>
  <c r="D111" i="27"/>
  <c r="D119" i="27" l="1"/>
  <c r="C119" i="27"/>
  <c r="D132" i="27" l="1"/>
  <c r="E85" i="27"/>
  <c r="C15" i="24" l="1"/>
  <c r="B4" i="24" l="1"/>
  <c r="B4" i="26" s="1"/>
  <c r="C11" i="24" l="1"/>
  <c r="C132" i="27" l="1"/>
  <c r="D23" i="26" l="1"/>
  <c r="D18" i="26"/>
  <c r="D12" i="23"/>
  <c r="D16" i="23"/>
  <c r="D17" i="23" l="1"/>
  <c r="D19" i="23" s="1"/>
  <c r="D25" i="26"/>
  <c r="D7" i="24" l="1"/>
  <c r="D7" i="26" s="1"/>
  <c r="E83" i="27" s="1"/>
  <c r="D99" i="27" s="1"/>
  <c r="D117" i="27" s="1"/>
  <c r="D123" i="27" s="1"/>
  <c r="D129" i="27" s="1"/>
  <c r="C7" i="24"/>
  <c r="C7" i="26" s="1"/>
  <c r="D83" i="27" l="1"/>
  <c r="C99" i="27" s="1"/>
  <c r="C117" i="27" s="1"/>
  <c r="C123" i="27" s="1"/>
  <c r="C129" i="27" s="1"/>
  <c r="D15" i="24"/>
  <c r="D125" i="27"/>
  <c r="C125" i="27"/>
  <c r="D85" i="27"/>
  <c r="C23" i="26"/>
  <c r="C18" i="26"/>
  <c r="C25" i="26" l="1"/>
  <c r="D11" i="24"/>
  <c r="C16" i="23"/>
  <c r="C17" i="23" s="1"/>
  <c r="C19" i="23" s="1"/>
  <c r="D16" i="24" l="1"/>
  <c r="C16" i="24"/>
  <c r="D12" i="25" s="1"/>
  <c r="E12" i="25" l="1"/>
  <c r="E14" i="25" s="1"/>
  <c r="D13" i="25"/>
</calcChain>
</file>

<file path=xl/sharedStrings.xml><?xml version="1.0" encoding="utf-8"?>
<sst xmlns="http://schemas.openxmlformats.org/spreadsheetml/2006/main" count="6223" uniqueCount="891">
  <si>
    <t>FONDO MUTUO DISPONIBLE DÓLARES AMERICANOS</t>
  </si>
  <si>
    <t>ESTADO DEL ACTIVO NETO</t>
  </si>
  <si>
    <t>ESTADO DE VARIACIÓN DEL ACTIVO NETO</t>
  </si>
  <si>
    <t>ESTADO DE FLUJO DE EFECTIVO</t>
  </si>
  <si>
    <t>NOTAS A LOS ESTADOS FINANCIEROS</t>
  </si>
  <si>
    <t>En USD.</t>
  </si>
  <si>
    <t>ACTIVO</t>
  </si>
  <si>
    <r>
      <t xml:space="preserve">Disponibilidades </t>
    </r>
    <r>
      <rPr>
        <b/>
        <sz val="11"/>
        <color rgb="FF000000"/>
        <rFont val="Gantari"/>
      </rPr>
      <t>(Nota 4.1)</t>
    </r>
  </si>
  <si>
    <t>Cuentas a cobrar</t>
  </si>
  <si>
    <t>Intereses Devengados</t>
  </si>
  <si>
    <t>Inversiones Anexo I</t>
  </si>
  <si>
    <t>TOTAL ACTIVO BRUTO</t>
  </si>
  <si>
    <t>PASIVO</t>
  </si>
  <si>
    <r>
      <t xml:space="preserve">Comisiones a pagar a la administradora </t>
    </r>
    <r>
      <rPr>
        <b/>
        <sz val="11"/>
        <color rgb="FF000000"/>
        <rFont val="Gantari"/>
      </rPr>
      <t>(Nota 4.3)</t>
    </r>
  </si>
  <si>
    <r>
      <t xml:space="preserve">Op Reporto </t>
    </r>
    <r>
      <rPr>
        <b/>
        <sz val="11"/>
        <color rgb="FF000000"/>
        <rFont val="Gantari"/>
      </rPr>
      <t>(Nota 4.6)</t>
    </r>
  </si>
  <si>
    <t>TOTAL PASIVO</t>
  </si>
  <si>
    <t xml:space="preserve">TOTAL ACTIVO NETO </t>
  </si>
  <si>
    <t>CUOTAS PARTES EN CIRCULACIÓN</t>
  </si>
  <si>
    <t xml:space="preserve">VALOR CUOTA PARTE AL CIERRE </t>
  </si>
  <si>
    <t>ESTADO DE INGRESOS Y EGRESOS</t>
  </si>
  <si>
    <t>INGRESO</t>
  </si>
  <si>
    <r>
      <t xml:space="preserve">Resultado por tenencia de inversiones </t>
    </r>
    <r>
      <rPr>
        <b/>
        <sz val="11"/>
        <color theme="1"/>
        <rFont val="Gantari"/>
      </rPr>
      <t>(Nota 4.4)</t>
    </r>
  </si>
  <si>
    <t>Intereses vencimientos de cupones</t>
  </si>
  <si>
    <r>
      <t xml:space="preserve">Otros Ingresos </t>
    </r>
    <r>
      <rPr>
        <b/>
        <sz val="11"/>
        <color theme="1"/>
        <rFont val="Gantari"/>
      </rPr>
      <t>(Nota 4.5)</t>
    </r>
  </si>
  <si>
    <t>TOTAL INGRESOS</t>
  </si>
  <si>
    <t>EGRESOS</t>
  </si>
  <si>
    <t>Comisión por Administración</t>
  </si>
  <si>
    <t>Intereses op Repo</t>
  </si>
  <si>
    <t>TOTAL EGRESOS</t>
  </si>
  <si>
    <t>RESULTADO DEL EJERCICIO</t>
  </si>
  <si>
    <t>CUENTA</t>
  </si>
  <si>
    <t>APORTANTES</t>
  </si>
  <si>
    <t>RESULTADO</t>
  </si>
  <si>
    <t>SALDO AL INICIO</t>
  </si>
  <si>
    <t>MOVIMIENTO DEL PERÍODO</t>
  </si>
  <si>
    <t>Suscripciones</t>
  </si>
  <si>
    <t>Rescates</t>
  </si>
  <si>
    <t>Resultado del período</t>
  </si>
  <si>
    <t>SALDO AL FINAL DEL PERÍODO</t>
  </si>
  <si>
    <t>CONCEPTO</t>
  </si>
  <si>
    <t>Efectivo al inicio del periodo</t>
  </si>
  <si>
    <t>Causas de las variaciones del efectivo</t>
  </si>
  <si>
    <t>Actividades Operativas</t>
  </si>
  <si>
    <t>Ganancia ordinaria del período</t>
  </si>
  <si>
    <t>Op Repo</t>
  </si>
  <si>
    <t>Cambios en activos y pasivos operativos</t>
  </si>
  <si>
    <t>Compra de Instrumentos</t>
  </si>
  <si>
    <t>Comisiones pagadas</t>
  </si>
  <si>
    <t>Vencimiento de Instrumentos</t>
  </si>
  <si>
    <t>Ventas de Instrumentos</t>
  </si>
  <si>
    <t>Flujo neto de efectivo generado por actividades operativas</t>
  </si>
  <si>
    <t>Actividades de financiación</t>
  </si>
  <si>
    <t xml:space="preserve">Rescates </t>
  </si>
  <si>
    <t>Flujo neto de efectivo generado por (utilizado) en actividades de financiación</t>
  </si>
  <si>
    <t>Saldo Final de efectivo</t>
  </si>
  <si>
    <t>1) Información Básica del Fondo</t>
  </si>
  <si>
    <t>LA ADMINISTRADORA será responsable de la administración del FONDO MUTUO DISPONIBLE DÓLARES AMERICANOS, que en adelante se denominará FONDO MUTUO, registrado en la Comisión Nacional de Valores de conformidad con la Resolución Nº 56E/18 de fecha 23/08/2018, el cual se regirá por el REGLAMENTO INTERNO, aprobado por Resolución 56E/18 de fecha 23/08/2018. El objeto del FONDO MUTUO será invertir en instrumentos de deuda de emisores nacionales. Está dirigido a personas físicas y jurídicas con horizonte de inversión corto plazo. El riesgo del inversionista estará determinado por la naturaleza de los instrumentos en los que se inviertan los activos del FONDO MUTUO, de acuerdo con lo expuesto en la política de inversiones y diversificación de estas.</t>
  </si>
  <si>
    <t>2) Información sobre la Administradora</t>
  </si>
  <si>
    <t xml:space="preserve">    2.1) Información General</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</si>
  <si>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</si>
  <si>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</si>
  <si>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Cadiem AFPISA, es la encargada de la custodia de activos del Fondo. Todos los títulos físicos son resguardados en la Caja de Valores del Paraguay.</t>
  </si>
  <si>
    <t>3) Criterios Contables Aplicados</t>
  </si>
  <si>
    <t>Los estados financieros se han preparado de acuerdo con normas contables y criterios de valuación dictados por la Superintendencia de Valores y con normas de información financiera vigentes en el Paraguay dictadas por el Consejo de Contadores Públicos del Paraguay.</t>
  </si>
  <si>
    <t>No se incurrió en ningún cambio de procedimientos en la aplicación contable y/o estimación contable en referencia a los Estados Contables anteriores al presente.</t>
  </si>
  <si>
    <t>La valorización de las inversiones aplicadas en el fondo están constituidas por el valor de compra más el devengado a la fecha de cada periodo informado.</t>
  </si>
  <si>
    <t>La entidad aplica el principio de lo devengado para el reconocimiento de los ingresos y la imputación de costos.</t>
  </si>
  <si>
    <t>Los resultados por ajuste de precio o venta de inversiones sobre la par, si hubieran, se reconocen como ingresos extraordinarios.</t>
  </si>
  <si>
    <t>Tipo de cambio comprador</t>
  </si>
  <si>
    <t xml:space="preserve">Tipo de cambio vendedor       </t>
  </si>
  <si>
    <t>a) Posición en Moneda Extranjera:</t>
  </si>
  <si>
    <t>USD</t>
  </si>
  <si>
    <t>TOTAL</t>
  </si>
  <si>
    <t xml:space="preserve">b) Diferencia de Cambio en Moneda Extranjera: </t>
  </si>
  <si>
    <t>La comisión de administración que se está utilizando es de 1,80% anual más IVA. Esta comisión se calcula diariamente de los fondos bajo manejo y se pagan mensualmente a la administradora, generalmente el primer día hábil siguiente al cierre del mes anterior.</t>
  </si>
  <si>
    <t>_Información Estadística</t>
  </si>
  <si>
    <t>MES</t>
  </si>
  <si>
    <t>VALOR CUOTA</t>
  </si>
  <si>
    <t>PATRIMONIO NETO DEL FONDO</t>
  </si>
  <si>
    <t>N° DE PARTICIPES</t>
  </si>
  <si>
    <t>1er. TRIMESTRE</t>
  </si>
  <si>
    <t>Enero</t>
  </si>
  <si>
    <t>Febrero</t>
  </si>
  <si>
    <t>Marzo</t>
  </si>
  <si>
    <t>4) Composición de las Cuentas</t>
  </si>
  <si>
    <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</si>
  <si>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CUENTAS</t>
  </si>
  <si>
    <t>Zeta Banco SAECA</t>
  </si>
  <si>
    <t>Tu Financiera</t>
  </si>
  <si>
    <t>Fondo Mutuo Vista</t>
  </si>
  <si>
    <t>Banco GNB</t>
  </si>
  <si>
    <t>Banco Bancop</t>
  </si>
  <si>
    <t>Solar Ahorro y Finanzas</t>
  </si>
  <si>
    <t>Banco BASA</t>
  </si>
  <si>
    <t>Banco Itaú</t>
  </si>
  <si>
    <t>Ueno Banco</t>
  </si>
  <si>
    <r>
      <t xml:space="preserve">    </t>
    </r>
    <r>
      <rPr>
        <b/>
        <sz val="11"/>
        <color theme="1"/>
        <rFont val="Gantari"/>
      </rPr>
      <t xml:space="preserve">4.2) </t>
    </r>
    <r>
      <rPr>
        <b/>
        <u/>
        <sz val="11"/>
        <color theme="1"/>
        <rFont val="Gantari"/>
      </rPr>
      <t>Acreedores por Operación:</t>
    </r>
    <r>
      <rPr>
        <sz val="11"/>
        <color theme="1"/>
        <rFont val="Gantari"/>
      </rPr>
      <t xml:space="preserve"> </t>
    </r>
  </si>
  <si>
    <t>A la fecha del presente informe no se cuenta con saldos que reportar</t>
  </si>
  <si>
    <r>
      <t xml:space="preserve">    </t>
    </r>
    <r>
      <rPr>
        <b/>
        <sz val="11"/>
        <color theme="1"/>
        <rFont val="Gantari"/>
      </rPr>
      <t xml:space="preserve">4.3) </t>
    </r>
    <r>
      <rPr>
        <b/>
        <u/>
        <sz val="11"/>
        <color theme="1"/>
        <rFont val="Gantari"/>
      </rPr>
      <t>Comisión a Pagar a la Administradora</t>
    </r>
    <r>
      <rPr>
        <u/>
        <sz val="11"/>
        <color theme="1"/>
        <rFont val="Gantari"/>
      </rPr>
      <t>:</t>
    </r>
    <r>
      <rPr>
        <sz val="11"/>
        <color theme="1"/>
        <rFont val="Gantari"/>
      </rPr>
      <t xml:space="preserve"> Esta compuesta por los saldos de las comisiones por administración del fondo del mes.</t>
    </r>
  </si>
  <si>
    <r>
      <t xml:space="preserve">    </t>
    </r>
    <r>
      <rPr>
        <b/>
        <sz val="11"/>
        <color theme="1"/>
        <rFont val="Gantari"/>
      </rPr>
      <t xml:space="preserve">4.4) </t>
    </r>
    <r>
      <rPr>
        <b/>
        <u/>
        <sz val="11"/>
        <color theme="1"/>
        <rFont val="Gantari"/>
      </rPr>
      <t>Resultado por Tenencia de Inversiones</t>
    </r>
    <r>
      <rPr>
        <u/>
        <sz val="11"/>
        <color theme="1"/>
        <rFont val="Gantari"/>
      </rPr>
      <t>:</t>
    </r>
    <r>
      <rPr>
        <sz val="11"/>
        <color theme="1"/>
        <rFont val="Gantari"/>
      </rPr>
      <t xml:space="preserve"> Esta cuenta se compone por el rendimiento de las inversiones de títulos en el período, con resultados negativos por constituir inversiones con vencimientos múltiples en el período.</t>
    </r>
  </si>
  <si>
    <t>Resultado por Tenencia</t>
  </si>
  <si>
    <r>
      <t xml:space="preserve">    </t>
    </r>
    <r>
      <rPr>
        <b/>
        <sz val="11"/>
        <color theme="1"/>
        <rFont val="Gantari"/>
      </rPr>
      <t xml:space="preserve">4.5) </t>
    </r>
    <r>
      <rPr>
        <b/>
        <u/>
        <sz val="11"/>
        <color theme="1"/>
        <rFont val="Gantari"/>
      </rPr>
      <t>Otros Ingresos / Otros Egresos</t>
    </r>
    <r>
      <rPr>
        <u/>
        <sz val="11"/>
        <color theme="1"/>
        <rFont val="Gantari"/>
      </rPr>
      <t>:</t>
    </r>
    <r>
      <rPr>
        <sz val="11"/>
        <color theme="1"/>
        <rFont val="Gantari"/>
      </rPr>
      <t xml:space="preserve"> Esta cuenta se compone por importes que no son parte de las operaciones ordinarias.</t>
    </r>
  </si>
  <si>
    <t>OTROS INGRESOS</t>
  </si>
  <si>
    <t>Intereses Financieros</t>
  </si>
  <si>
    <t>Fondo Vista</t>
  </si>
  <si>
    <t>FONDO MUTUO DISPONIBLE DOLARES AMERICANOS</t>
  </si>
  <si>
    <t>ANEXO I</t>
  </si>
  <si>
    <t>COMPOSICION DE LAS INVERSIONES DEL FONDO</t>
  </si>
  <si>
    <t>(DOLARES)</t>
  </si>
  <si>
    <t>Instrumento</t>
  </si>
  <si>
    <t>Emisor</t>
  </si>
  <si>
    <t>Grupo</t>
  </si>
  <si>
    <t>Sector</t>
  </si>
  <si>
    <t>País</t>
  </si>
  <si>
    <t>Fecha
Compra</t>
  </si>
  <si>
    <t>Fecha
 Vto.</t>
  </si>
  <si>
    <t>Moneda</t>
  </si>
  <si>
    <t>Monto</t>
  </si>
  <si>
    <t>Val. Compra</t>
  </si>
  <si>
    <t>Val. Contable</t>
  </si>
  <si>
    <t>Val. Nominal</t>
  </si>
  <si>
    <t>Tasa</t>
  </si>
  <si>
    <t>Estado</t>
  </si>
  <si>
    <t>BONOS</t>
  </si>
  <si>
    <t>Automaq S.A.E.C.A.</t>
  </si>
  <si>
    <t>Financiero</t>
  </si>
  <si>
    <t>Paraguay</t>
  </si>
  <si>
    <t>21/06/2027</t>
  </si>
  <si>
    <t>CDA</t>
  </si>
  <si>
    <t>Banco Atlas S.A.</t>
  </si>
  <si>
    <t>BONOS FINANCIEROS</t>
  </si>
  <si>
    <t>30/05/2025</t>
  </si>
  <si>
    <t>BONOS SUBORDINADOS</t>
  </si>
  <si>
    <t>Banco Basa S.A.</t>
  </si>
  <si>
    <t>21/04/2025</t>
  </si>
  <si>
    <t>17/05/2027</t>
  </si>
  <si>
    <t>01/03/2027</t>
  </si>
  <si>
    <t>25/08/2028</t>
  </si>
  <si>
    <t>Banco Continental S.A.E.C.A.</t>
  </si>
  <si>
    <t>29/10/2027</t>
  </si>
  <si>
    <t>10/12/2025</t>
  </si>
  <si>
    <t>12/05/2028</t>
  </si>
  <si>
    <t>13/03/2025</t>
  </si>
  <si>
    <t>Banco Familiar S.A.E.C.A.</t>
  </si>
  <si>
    <t>03/07/2025</t>
  </si>
  <si>
    <t>Banco Nacional de Fomento</t>
  </si>
  <si>
    <t>Banco Rio S.A.E.C.A.</t>
  </si>
  <si>
    <t>17/03/2028</t>
  </si>
  <si>
    <t>12/05/2026</t>
  </si>
  <si>
    <t>12/05/2025</t>
  </si>
  <si>
    <t>10/02/2026</t>
  </si>
  <si>
    <t>08/02/2027</t>
  </si>
  <si>
    <t>02/08/2027</t>
  </si>
  <si>
    <t>21/04/2028</t>
  </si>
  <si>
    <t>BONOS DEL TESORO</t>
  </si>
  <si>
    <t>ESTADOS UNIDOS</t>
  </si>
  <si>
    <t>28/06/2029</t>
  </si>
  <si>
    <t>Grupo Vazquez S.A.E.</t>
  </si>
  <si>
    <t>Grupo Vazquez</t>
  </si>
  <si>
    <t>27/06/2031</t>
  </si>
  <si>
    <t>15/04/2030</t>
  </si>
  <si>
    <t>29/06/2026</t>
  </si>
  <si>
    <t>17/10/2025</t>
  </si>
  <si>
    <t>Kurosu Y Cia. S.A.</t>
  </si>
  <si>
    <t>14/12/2027</t>
  </si>
  <si>
    <t>16/11/2026</t>
  </si>
  <si>
    <t>Solar Banco S.A.E.</t>
  </si>
  <si>
    <t>03/02/2031</t>
  </si>
  <si>
    <t>02/12/2030</t>
  </si>
  <si>
    <t>Sudameris Bank S.A.E.C.A.</t>
  </si>
  <si>
    <t>03/09/2031</t>
  </si>
  <si>
    <t>03/02/2026</t>
  </si>
  <si>
    <t>19/09/2025</t>
  </si>
  <si>
    <t>17/06/2026</t>
  </si>
  <si>
    <t>17/11/2025</t>
  </si>
  <si>
    <t>UENO BANK S.A.</t>
  </si>
  <si>
    <t>26/01/2027</t>
  </si>
  <si>
    <t>12/01/2027</t>
  </si>
  <si>
    <t>03/12/2031</t>
  </si>
  <si>
    <t>16/04/2025</t>
  </si>
  <si>
    <t>03/12/2030</t>
  </si>
  <si>
    <t>25/10/2030</t>
  </si>
  <si>
    <t>06/05/2033</t>
  </si>
  <si>
    <t>09/01/2033</t>
  </si>
  <si>
    <t>27/10/2028</t>
  </si>
  <si>
    <t>Zeta Banco S.A.E.C.A.</t>
  </si>
  <si>
    <t>24/09/2025</t>
  </si>
  <si>
    <t>20/04/2026</t>
  </si>
  <si>
    <t>30/03/2026</t>
  </si>
  <si>
    <t>19/06/2025</t>
  </si>
  <si>
    <t>11/05/2026</t>
  </si>
  <si>
    <t>14/11/2025</t>
  </si>
  <si>
    <t>04/05/2026</t>
  </si>
  <si>
    <t>TOTAL GENERAL</t>
  </si>
  <si>
    <t>Banco GNB Paraguay S.A.</t>
  </si>
  <si>
    <t>Bancop S.A</t>
  </si>
  <si>
    <t>Cash Pershing</t>
  </si>
  <si>
    <t>20/07/2022 12:31:06</t>
  </si>
  <si>
    <t>11/08/2022 12:13:42</t>
  </si>
  <si>
    <t>28/06/2024 17:32:50</t>
  </si>
  <si>
    <t>08/10/2024 16:55:24</t>
  </si>
  <si>
    <t>13/04/2026</t>
  </si>
  <si>
    <t>08/10/2024 17:01:25</t>
  </si>
  <si>
    <t>08/10/2024 17:01:28</t>
  </si>
  <si>
    <t>08/10/2024 17:01:30</t>
  </si>
  <si>
    <t>08/10/2024 17:01:33</t>
  </si>
  <si>
    <t>08/10/2024 17:01:36</t>
  </si>
  <si>
    <t>08/10/2024 17:01:38</t>
  </si>
  <si>
    <t>08/10/2024 17:01:40</t>
  </si>
  <si>
    <t>13/12/2024 16:42:06</t>
  </si>
  <si>
    <t>16/06/2026</t>
  </si>
  <si>
    <t>13/12/2024 16:46:28</t>
  </si>
  <si>
    <t>13/12/2024 16:46:29</t>
  </si>
  <si>
    <t>13/12/2024 16:46:30</t>
  </si>
  <si>
    <t>28/06/2021 16:23:48</t>
  </si>
  <si>
    <t>09/06/2022 14:33:35</t>
  </si>
  <si>
    <t>14/06/2022 15:57:29</t>
  </si>
  <si>
    <t>11/07/2022 11:56:11</t>
  </si>
  <si>
    <t>26/06/2023 15:48:57</t>
  </si>
  <si>
    <t>26/06/2023 15:49:50</t>
  </si>
  <si>
    <t>21/08/2023 15:37:29</t>
  </si>
  <si>
    <t>21/08/2023 15:37:30</t>
  </si>
  <si>
    <t>21/08/2023 15:37:31</t>
  </si>
  <si>
    <t>21/08/2023 15:37:32</t>
  </si>
  <si>
    <t>21/08/2023 15:37:33</t>
  </si>
  <si>
    <t>21/08/2023 15:37:34</t>
  </si>
  <si>
    <t>21/08/2023 15:37:41</t>
  </si>
  <si>
    <t>21/08/2023 15:37:42</t>
  </si>
  <si>
    <t>05/09/2023 15:29:17</t>
  </si>
  <si>
    <t>05/09/2023 15:30:19</t>
  </si>
  <si>
    <t>29/11/2023 17:21:09</t>
  </si>
  <si>
    <t>30/04/2024 12:55:00</t>
  </si>
  <si>
    <t>07/10/2024 11:44:56</t>
  </si>
  <si>
    <t>16/03/2022 15:07:45</t>
  </si>
  <si>
    <t>18/08/2023 10:30:15</t>
  </si>
  <si>
    <t>07/02/2024 12:50:51</t>
  </si>
  <si>
    <t>26/03/2024 10:19:48</t>
  </si>
  <si>
    <t>15/04/2024 11:05:06</t>
  </si>
  <si>
    <t>05/06/2024 09:13:58</t>
  </si>
  <si>
    <t>04/12/2024 13:07:59</t>
  </si>
  <si>
    <t>13/12/2024 16:50:42</t>
  </si>
  <si>
    <t>06/11/2024 16:44:33</t>
  </si>
  <si>
    <t>06/11/2024 16:53:19</t>
  </si>
  <si>
    <t>06/11/2024 16:53:22</t>
  </si>
  <si>
    <t>06/11/2024 16:53:23</t>
  </si>
  <si>
    <t>06/11/2024 16:53:26</t>
  </si>
  <si>
    <t>06/11/2024 16:53:27</t>
  </si>
  <si>
    <t>06/11/2024 16:53:28</t>
  </si>
  <si>
    <t>07/07/2022 16:05:46</t>
  </si>
  <si>
    <t>04/10/2024 15:58:39</t>
  </si>
  <si>
    <t>05/10/2027</t>
  </si>
  <si>
    <t>04/10/2024 16:05:14</t>
  </si>
  <si>
    <t>04/10/2024 16:05:24</t>
  </si>
  <si>
    <t>04/10/2024 16:05:26</t>
  </si>
  <si>
    <t>04/10/2024 16:05:27</t>
  </si>
  <si>
    <t>04/10/2024 16:05:28</t>
  </si>
  <si>
    <t>04/10/2024 16:05:29</t>
  </si>
  <si>
    <t>04/10/2024 16:05:30</t>
  </si>
  <si>
    <t>04/10/2024 16:05:31</t>
  </si>
  <si>
    <t>04/10/2024 16:05:32</t>
  </si>
  <si>
    <t>22/10/2027</t>
  </si>
  <si>
    <t>21/10/2024 17:36:17</t>
  </si>
  <si>
    <t>21/10/2024 17:36:19</t>
  </si>
  <si>
    <t>21/10/2024 17:36:22</t>
  </si>
  <si>
    <t>21/10/2024 17:36:24</t>
  </si>
  <si>
    <t>21/10/2024 17:36:26</t>
  </si>
  <si>
    <t>21/10/2024 17:36:29</t>
  </si>
  <si>
    <t>21/10/2024 17:36:32</t>
  </si>
  <si>
    <t>21/10/2024 17:36:35</t>
  </si>
  <si>
    <t>21/10/2024 17:36:37</t>
  </si>
  <si>
    <t>21/10/2024 17:36:41</t>
  </si>
  <si>
    <t>21/10/2024 17:38:06</t>
  </si>
  <si>
    <t>21/10/2024 17:38:09</t>
  </si>
  <si>
    <t>21/10/2024 17:38:12</t>
  </si>
  <si>
    <t>21/10/2024 17:38:16</t>
  </si>
  <si>
    <t>21/10/2024 17:38:18</t>
  </si>
  <si>
    <t>27/12/2024 08:49:07</t>
  </si>
  <si>
    <t>27/12/2024 08:51:51</t>
  </si>
  <si>
    <t>27/12/2024 08:51:52</t>
  </si>
  <si>
    <t>27/12/2024 08:51:53</t>
  </si>
  <si>
    <t>27/12/2024 08:51:54</t>
  </si>
  <si>
    <t>17/03/2021 14:23:20</t>
  </si>
  <si>
    <t>12/05/2021 17:41:31</t>
  </si>
  <si>
    <t>01/06/2021 15:46:03</t>
  </si>
  <si>
    <t>11/04/2024 15:47:12</t>
  </si>
  <si>
    <t>18/04/2024 14:57:09</t>
  </si>
  <si>
    <t>02/05/2024 16:31:15</t>
  </si>
  <si>
    <t>02/05/2024 16:36:06</t>
  </si>
  <si>
    <t>02/08/2024 15:45:18</t>
  </si>
  <si>
    <t>02/08/2024 15:45:19</t>
  </si>
  <si>
    <t>02/08/2024 15:45:20</t>
  </si>
  <si>
    <t>02/08/2024 15:45:21</t>
  </si>
  <si>
    <t>02/08/2024 15:45:22</t>
  </si>
  <si>
    <t>02/08/2024 15:45:23</t>
  </si>
  <si>
    <t>29/08/2024 10:34:36</t>
  </si>
  <si>
    <t>21/10/2024 17:20:43</t>
  </si>
  <si>
    <t>24/04/2026</t>
  </si>
  <si>
    <t>21/10/2024 17:24:39</t>
  </si>
  <si>
    <t>21/10/2024 17:24:42</t>
  </si>
  <si>
    <t>21/10/2024 17:24:45</t>
  </si>
  <si>
    <t>21/10/2024 17:24:47</t>
  </si>
  <si>
    <t>21/10/2024 17:24:49</t>
  </si>
  <si>
    <t>21/10/2024 17:24:51</t>
  </si>
  <si>
    <t>21/10/2024 17:24:53</t>
  </si>
  <si>
    <t>18/01/2023 10:39:25</t>
  </si>
  <si>
    <t>19/01/2023 09:40:02</t>
  </si>
  <si>
    <t>03/05/2023 14:44:41</t>
  </si>
  <si>
    <t>20/11/2024 10:42:05</t>
  </si>
  <si>
    <t>18/03/2024 14:27:27</t>
  </si>
  <si>
    <t>18/03/2024 14:28:52</t>
  </si>
  <si>
    <t>09/09/2024 14:59:54</t>
  </si>
  <si>
    <t>17/03/2023 16:11:57</t>
  </si>
  <si>
    <t>30/06/2023 16:05:14</t>
  </si>
  <si>
    <t>22/08/2023 11:37:45</t>
  </si>
  <si>
    <t>16/10/2023 17:22:09</t>
  </si>
  <si>
    <t>31/10/2023 09:35:09</t>
  </si>
  <si>
    <t>03/01/2024 11:09:16</t>
  </si>
  <si>
    <t>30/07/2024 11:25:53</t>
  </si>
  <si>
    <t>18/12/2023 12:00:31</t>
  </si>
  <si>
    <t>18/12/2023 12:05:07</t>
  </si>
  <si>
    <t>18/12/2023 12:06:08</t>
  </si>
  <si>
    <t>18/12/2023 12:06:14</t>
  </si>
  <si>
    <t>18/12/2023 12:06:17</t>
  </si>
  <si>
    <t>04/01/2024 13:07:39</t>
  </si>
  <si>
    <t>15/02/2024 12:25:43</t>
  </si>
  <si>
    <t>28/12/2021 10:01:57</t>
  </si>
  <si>
    <t>06/06/2023 10:16:31</t>
  </si>
  <si>
    <t>07/10/2024 11:26:10</t>
  </si>
  <si>
    <t>03/03/2031</t>
  </si>
  <si>
    <t>28/12/2021 10:12:23</t>
  </si>
  <si>
    <t>20/12/2022 15:22:49</t>
  </si>
  <si>
    <t>03/01/2023 12:38:57</t>
  </si>
  <si>
    <t>07/03/2023 15:58:08</t>
  </si>
  <si>
    <t>09/09/2024 14:42:53</t>
  </si>
  <si>
    <t>07/10/2024 11:56:34</t>
  </si>
  <si>
    <t>07/10/2024 14:33:04</t>
  </si>
  <si>
    <t>02/09/2027</t>
  </si>
  <si>
    <t>07/10/2024 14:47:50</t>
  </si>
  <si>
    <t>06/12/2029</t>
  </si>
  <si>
    <t>18/10/2024 16:33:19</t>
  </si>
  <si>
    <t>24/10/2024 14:30:47</t>
  </si>
  <si>
    <t>24/10/2024 14:32:06</t>
  </si>
  <si>
    <t>31/10/2024 19:05:04</t>
  </si>
  <si>
    <t>17/09/2020 11:56:13</t>
  </si>
  <si>
    <t>25/11/2020 16:15:32</t>
  </si>
  <si>
    <t>30/03/2022 12:20:39</t>
  </si>
  <si>
    <t>12/08/2022 12:28:39</t>
  </si>
  <si>
    <t>13/12/2022 16:00:22</t>
  </si>
  <si>
    <t>06/09/2023 12:52:17</t>
  </si>
  <si>
    <t>20/10/2023 11:48:00</t>
  </si>
  <si>
    <t>20/10/2023 11:53:25</t>
  </si>
  <si>
    <t>28/11/2023 15:26:45</t>
  </si>
  <si>
    <t>28/11/2023 15:43:14</t>
  </si>
  <si>
    <t>04/12/2023 17:59:16</t>
  </si>
  <si>
    <t>04/12/2023 18:00:03</t>
  </si>
  <si>
    <t>04/12/2023 18:11:04</t>
  </si>
  <si>
    <t>18/03/2024 12:04:02</t>
  </si>
  <si>
    <t>07/05/2024 15:29:15</t>
  </si>
  <si>
    <t>01/07/2024 15:06:09</t>
  </si>
  <si>
    <t>01/07/2024 15:09:27</t>
  </si>
  <si>
    <t>27/09/2024 12:45:54</t>
  </si>
  <si>
    <t>27/09/2024 12:45:56</t>
  </si>
  <si>
    <t>27/09/2024 12:45:57</t>
  </si>
  <si>
    <t>27/09/2024 12:45:58</t>
  </si>
  <si>
    <t>27/09/2024 12:45:59</t>
  </si>
  <si>
    <t>27/09/2024 12:46:00</t>
  </si>
  <si>
    <t>27/09/2024 12:46:01</t>
  </si>
  <si>
    <t>27/09/2024 12:46:02</t>
  </si>
  <si>
    <t>27/09/2024 12:46:03</t>
  </si>
  <si>
    <t>27/09/2024 12:46:04</t>
  </si>
  <si>
    <t>27/09/2024 12:46:05</t>
  </si>
  <si>
    <t>27/09/2024 12:46:06</t>
  </si>
  <si>
    <t>07/10/2024 14:45:14</t>
  </si>
  <si>
    <t>29/10/2024 15:55:47</t>
  </si>
  <si>
    <t>21/11/2024 15:21:50</t>
  </si>
  <si>
    <t>02/12/2024 15:54:32</t>
  </si>
  <si>
    <t>01/12/2025</t>
  </si>
  <si>
    <t>02/12/2024 15:59:11</t>
  </si>
  <si>
    <t>05/04/2021 15:48:14</t>
  </si>
  <si>
    <t>30/08/2021 14:47:00</t>
  </si>
  <si>
    <t>28/09/2021 10:13:00</t>
  </si>
  <si>
    <t>21/10/2021 09:28:09</t>
  </si>
  <si>
    <t>28/10/2022 10:07:53</t>
  </si>
  <si>
    <t>02/01/2023 14:43:21</t>
  </si>
  <si>
    <t>02/01/2023 14:45:31</t>
  </si>
  <si>
    <t>20/10/2023 11:03:57</t>
  </si>
  <si>
    <t>20/10/2023 11:05:41</t>
  </si>
  <si>
    <t>05/12/2023 14:59:48</t>
  </si>
  <si>
    <t>05/12/2023 15:04:24</t>
  </si>
  <si>
    <t>05/12/2023 15:04:25</t>
  </si>
  <si>
    <t>05/12/2023 15:04:27</t>
  </si>
  <si>
    <t>05/12/2023 15:04:28</t>
  </si>
  <si>
    <t>14/12/2023 11:22:57</t>
  </si>
  <si>
    <t>27/12/2023 14:38:02</t>
  </si>
  <si>
    <t>28/12/2023 18:43:43</t>
  </si>
  <si>
    <t>06/05/2024 15:38:49</t>
  </si>
  <si>
    <t>06/05/2024 15:44:38</t>
  </si>
  <si>
    <t>06/05/2024 15:44:39</t>
  </si>
  <si>
    <t>06/05/2024 15:44:40</t>
  </si>
  <si>
    <t>06/05/2024 15:44:41</t>
  </si>
  <si>
    <t>07/10/2024 11:17:47</t>
  </si>
  <si>
    <t>16/08/2030</t>
  </si>
  <si>
    <t>10/10/2024 10:26:10</t>
  </si>
  <si>
    <t>11/10/2028</t>
  </si>
  <si>
    <t>31/10/2024 12:10:41</t>
  </si>
  <si>
    <t>24/07/2028</t>
  </si>
  <si>
    <t>31/10/2024 12:13:28</t>
  </si>
  <si>
    <t>31/10/2024 12:16:07</t>
  </si>
  <si>
    <t>31/10/2024 12:17:36</t>
  </si>
  <si>
    <t>08/11/2024 12:17:16</t>
  </si>
  <si>
    <t>16/03/2026</t>
  </si>
  <si>
    <t>26/12/2031</t>
  </si>
  <si>
    <t>Las 4 Notas, Anexo I que acompañan son parte integrante de estos Estados Financieros</t>
  </si>
  <si>
    <t>TOTAL 31/12/2025</t>
  </si>
  <si>
    <t>Tipo de cambio BCP</t>
  </si>
  <si>
    <t>Tipo de cambio único</t>
  </si>
  <si>
    <t>Banco Continental</t>
  </si>
  <si>
    <t>BONOS AFD</t>
  </si>
  <si>
    <t>BONOS DEL EXTERIOR</t>
  </si>
  <si>
    <t>Agencia Financiera de Desarrollo</t>
  </si>
  <si>
    <t>Banco ItaÃº Paraguay S.A.</t>
  </si>
  <si>
    <t>Cementos ConcepciÃ³n S.A.E.</t>
  </si>
  <si>
    <t>Estados Unidos de AmÃ©rica</t>
  </si>
  <si>
    <t>FINANCIERA FIC S.A.</t>
  </si>
  <si>
    <t>Financiera Paraguayo Japonesa</t>
  </si>
  <si>
    <t>FrigorÃ­fico ConcepciÃ³n S.A.</t>
  </si>
  <si>
    <t>ITTI S.A.E.C.A.</t>
  </si>
  <si>
    <t>Tu Financiera S.A.E.C.A.</t>
  </si>
  <si>
    <t>Publico</t>
  </si>
  <si>
    <t>Comercial</t>
  </si>
  <si>
    <t>08/05/2028</t>
  </si>
  <si>
    <t>27/07/2026</t>
  </si>
  <si>
    <t>06/07/2026</t>
  </si>
  <si>
    <t>04/11/2031</t>
  </si>
  <si>
    <t>07/01/2026</t>
  </si>
  <si>
    <t>23/06/2026</t>
  </si>
  <si>
    <t>28/07/2026</t>
  </si>
  <si>
    <t>03/08/2026</t>
  </si>
  <si>
    <t>27/01/2027</t>
  </si>
  <si>
    <t>25/06/2026</t>
  </si>
  <si>
    <t>09/06/2026</t>
  </si>
  <si>
    <t>19/06/2026</t>
  </si>
  <si>
    <t>10/01/2028</t>
  </si>
  <si>
    <t>20/12/2027</t>
  </si>
  <si>
    <t>26/10/2027</t>
  </si>
  <si>
    <t>26/02/2027</t>
  </si>
  <si>
    <t>13/05/2028</t>
  </si>
  <si>
    <t>01/09/2026</t>
  </si>
  <si>
    <t>09/10/2027</t>
  </si>
  <si>
    <t>04/11/2028</t>
  </si>
  <si>
    <t>12/11/2028</t>
  </si>
  <si>
    <t>13/09/2027</t>
  </si>
  <si>
    <t>02/03/2028</t>
  </si>
  <si>
    <t>14/09/2026</t>
  </si>
  <si>
    <t>06/04/2026</t>
  </si>
  <si>
    <t>16/03/2027</t>
  </si>
  <si>
    <t>27/03/2028</t>
  </si>
  <si>
    <t>01/06/2026</t>
  </si>
  <si>
    <t>24/03/2026</t>
  </si>
  <si>
    <t>13/05/2026</t>
  </si>
  <si>
    <t>27/06/2028</t>
  </si>
  <si>
    <t>07/08/2026</t>
  </si>
  <si>
    <t>21/04/2026</t>
  </si>
  <si>
    <t>19/05/2026</t>
  </si>
  <si>
    <t>21/07/2026</t>
  </si>
  <si>
    <t>07/09/2026</t>
  </si>
  <si>
    <t>30/04/2026</t>
  </si>
  <si>
    <t>15/02/2027</t>
  </si>
  <si>
    <t>26/12/2030</t>
  </si>
  <si>
    <t>20/04/2027</t>
  </si>
  <si>
    <t>16/08/2029</t>
  </si>
  <si>
    <t>16/08/2028</t>
  </si>
  <si>
    <t>04/05/2027</t>
  </si>
  <si>
    <t>06/05/2026</t>
  </si>
  <si>
    <t>15/12/2026</t>
  </si>
  <si>
    <t>Grupo Cartes Montaña</t>
  </si>
  <si>
    <t>La moneda funcional del Fondo es el dólar estadounidense (USD), en la cual se realizan la totalidad de sus operaciones.
En consecuencia, al cierre del ejercicio, el Fondo no mantiene activos ni pasivos denominados en monedas distintas a su moneda funcional, por lo que no presenta exposición al riesgo de tipo de cambio.</t>
  </si>
  <si>
    <t>La moneda funcional del Fondo es el dólar estadounidense (USD), en la cual se encuentran denominados la totalidad de sus activos, pasivos y operaciones.
En consecuencia, durante el ejercicio no se generaron resultados por diferencias de cambio, dado que el Fondo no mantiene partidas monetarias en monedas distintas a su moneda funcional.</t>
  </si>
  <si>
    <t>Total general</t>
  </si>
  <si>
    <t>(en blanco)</t>
  </si>
  <si>
    <t>Suma de Val. Contable</t>
  </si>
  <si>
    <t>c) Gastos Operacionales y comisión de la Sociedad Administradora:</t>
  </si>
  <si>
    <r>
      <t xml:space="preserve">Comisión por Administración </t>
    </r>
    <r>
      <rPr>
        <b/>
        <sz val="11"/>
        <color theme="1"/>
        <rFont val="Gantari"/>
      </rPr>
      <t>Nota 3C</t>
    </r>
  </si>
  <si>
    <t>Correspondiente al 31/03/2026 con cifras comparativas al 31/03/2025</t>
  </si>
  <si>
    <t>Correspondiente al 31/03/2026 con cifras comparativas al 31/12/2025</t>
  </si>
  <si>
    <t>TOTAL 31/03/2026</t>
  </si>
  <si>
    <t xml:space="preserve">El período que cubre los Estados Contables es del 01 de enero al 31 de marzo del 2026 de forma comparativa con el mismo periodo del año anterior. </t>
  </si>
  <si>
    <t>17/02/2025 12:08:09</t>
  </si>
  <si>
    <t>22/01/2025 10:35:48</t>
  </si>
  <si>
    <t>22/01/2025 10:38:17</t>
  </si>
  <si>
    <t>22/01/2025 10:38:20</t>
  </si>
  <si>
    <t>22/01/2025 10:38:23</t>
  </si>
  <si>
    <t>24/01/2025 09:01:56</t>
  </si>
  <si>
    <t>24/01/2025 09:04:29</t>
  </si>
  <si>
    <t>24/01/2025 09:04:31</t>
  </si>
  <si>
    <t>24/01/2025 09:04:33</t>
  </si>
  <si>
    <t>27/03/2025 10:40:49</t>
  </si>
  <si>
    <t>03/04/2025</t>
  </si>
  <si>
    <t>09/01/2025 08:56:23</t>
  </si>
  <si>
    <t>09/01/2025 08:59:04</t>
  </si>
  <si>
    <t>09/01/2025 08:59:06</t>
  </si>
  <si>
    <t>09/01/2025 08:59:08</t>
  </si>
  <si>
    <t>09/01/2025 08:59:09</t>
  </si>
  <si>
    <t>03/02/2025 10:27:53</t>
  </si>
  <si>
    <t>17/09/2025</t>
  </si>
  <si>
    <t>03/02/2025 10:30:33</t>
  </si>
  <si>
    <t>03/02/2025 10:30:35</t>
  </si>
  <si>
    <t>03/02/2025 10:30:38</t>
  </si>
  <si>
    <t>17/02/2025 15:10:00</t>
  </si>
  <si>
    <t>14/08/2025</t>
  </si>
  <si>
    <t>17/02/2025 15:13:26</t>
  </si>
  <si>
    <t>17/02/2025 15:13:27</t>
  </si>
  <si>
    <t>17/02/2025 15:13:28</t>
  </si>
  <si>
    <t>24/01/2025 12:34:04</t>
  </si>
  <si>
    <t>24/01/2025 12:37:03</t>
  </si>
  <si>
    <t>24/01/2025 12:37:06</t>
  </si>
  <si>
    <t>24/01/2025 12:37:08</t>
  </si>
  <si>
    <t>28/01/2025 16:37:46</t>
  </si>
  <si>
    <t>28/01/2025 16:40:34</t>
  </si>
  <si>
    <t>28/01/2025 16:40:36</t>
  </si>
  <si>
    <t>28/01/2025 16:40:38</t>
  </si>
  <si>
    <t>28/01/2025 16:40:40</t>
  </si>
  <si>
    <t>28/01/2025 16:40:42</t>
  </si>
  <si>
    <t>28/01/2025 16:40:44</t>
  </si>
  <si>
    <t>28/01/2025 16:40:48</t>
  </si>
  <si>
    <t>08/01/2025 16:34:59</t>
  </si>
  <si>
    <t>08/01/2025 16:39:32</t>
  </si>
  <si>
    <t>08/01/2025 16:39:33</t>
  </si>
  <si>
    <t>08/01/2025 16:39:34</t>
  </si>
  <si>
    <t>08/01/2025 16:39:35</t>
  </si>
  <si>
    <t>09/01/2025 09:01:08</t>
  </si>
  <si>
    <t>09/01/2025 09:04:33</t>
  </si>
  <si>
    <t>09/01/2025 09:04:34</t>
  </si>
  <si>
    <t>09/01/2025 09:04:35</t>
  </si>
  <si>
    <t>13/01/2025 12:23:27</t>
  </si>
  <si>
    <t>13/01/2025 12:33:52</t>
  </si>
  <si>
    <t>13/01/2025 12:33:54</t>
  </si>
  <si>
    <t>27/01/2025 15:56:13</t>
  </si>
  <si>
    <t>13/02/2025 15:17:11</t>
  </si>
  <si>
    <t>29/01/2025 12:10:47</t>
  </si>
  <si>
    <t>29/01/2025 12:15:10</t>
  </si>
  <si>
    <t>03/01/2025 09:02:28</t>
  </si>
  <si>
    <t>29/04/2025</t>
  </si>
  <si>
    <t>23/01/2025 12:14:14</t>
  </si>
  <si>
    <t>20/05/2025</t>
  </si>
  <si>
    <t>29/01/2025 08:35:35</t>
  </si>
  <si>
    <t>06/05/2025</t>
  </si>
  <si>
    <t>25/02/2025 17:13:53</t>
  </si>
  <si>
    <t>26/03/2025 13:26:19</t>
  </si>
  <si>
    <t>26/03/2025 13:29:07</t>
  </si>
  <si>
    <t>25/03/2025 10:52:18</t>
  </si>
  <si>
    <t>08/04/2025</t>
  </si>
  <si>
    <t>04/03/2025 12:02:19</t>
  </si>
  <si>
    <t>04/03/2030</t>
  </si>
  <si>
    <t>04/03/2025 12:02:21</t>
  </si>
  <si>
    <t>04/03/2025 12:02:25</t>
  </si>
  <si>
    <t>04/03/2025 12:02:27</t>
  </si>
  <si>
    <t>04/03/2025 12:02:30</t>
  </si>
  <si>
    <t>04/03/2025 12:02:33</t>
  </si>
  <si>
    <t>24/03/2025 13:24:01</t>
  </si>
  <si>
    <t>07/04/2025</t>
  </si>
  <si>
    <t>26/03/2025 16:53:53</t>
  </si>
  <si>
    <t>02/04/2025</t>
  </si>
  <si>
    <t>28/03/2025 11:49:07</t>
  </si>
  <si>
    <t>04/04/2025</t>
  </si>
  <si>
    <t>24/01/2025 11:56:50</t>
  </si>
  <si>
    <t>06/01/2025 11:27:07</t>
  </si>
  <si>
    <t>06/01/2025 11:30:38</t>
  </si>
  <si>
    <t>06/01/2025 11:30:45</t>
  </si>
  <si>
    <t>06/01/2025 11:30:47</t>
  </si>
  <si>
    <t>06/01/2025 11:30:49</t>
  </si>
  <si>
    <t>06/01/2025 11:30:51</t>
  </si>
  <si>
    <t>06/01/2025 11:30:53</t>
  </si>
  <si>
    <t>06/01/2025 11:30:55</t>
  </si>
  <si>
    <t>06/01/2025 11:30:57</t>
  </si>
  <si>
    <t>06/01/2025 11:30:59</t>
  </si>
  <si>
    <t>14/02/2025 12:13:22</t>
  </si>
  <si>
    <t>14/02/2025 12:13:24</t>
  </si>
  <si>
    <t>14/02/2025 12:13:25</t>
  </si>
  <si>
    <t>14/02/2025 12:13:26</t>
  </si>
  <si>
    <t>27/02/2025 12:42:51</t>
  </si>
  <si>
    <t>17/03/2025 11:48:31</t>
  </si>
  <si>
    <t>27/03/2025 09:35:00</t>
  </si>
  <si>
    <t>27/03/2025 09:36:58</t>
  </si>
  <si>
    <t>27/03/2025 09:36:59</t>
  </si>
  <si>
    <t>27/03/2025 09:37:01</t>
  </si>
  <si>
    <t>27/03/2025 09:37:02</t>
  </si>
  <si>
    <t>27/03/2025 09:37:03</t>
  </si>
  <si>
    <t>27/03/2025 09:37:04</t>
  </si>
  <si>
    <t>27/03/2025 09:37:05</t>
  </si>
  <si>
    <t>27/03/2025 09:37:06</t>
  </si>
  <si>
    <t>27/03/2025 09:37:07</t>
  </si>
  <si>
    <t>27/03/2025 11:50:21</t>
  </si>
  <si>
    <t>16/06/2025</t>
  </si>
  <si>
    <t>27/03/2025 11:59:59</t>
  </si>
  <si>
    <t>Hasta la fecha, la cartera está compuesta por el siguiente saldo, valorizado al costo histórico mas el devengado. La exposición por grupo de empresas se detalla de la siguiente manera: Grupo Vázquez con un 8,41% y el Grupo Cartes Montaña de 5,25%</t>
  </si>
  <si>
    <t>Interfisa Banco S.A.E.C.A.</t>
  </si>
  <si>
    <t>09/05/2025 11:36:07</t>
  </si>
  <si>
    <t>19/11/2025 13:42:21</t>
  </si>
  <si>
    <t>15/04/2025 11:55:12</t>
  </si>
  <si>
    <t>12/01/2026 16:53:37</t>
  </si>
  <si>
    <t>13/07/2027</t>
  </si>
  <si>
    <t>12/01/2026 16:57:04</t>
  </si>
  <si>
    <t>12/01/2026 16:57:05</t>
  </si>
  <si>
    <t>12/01/2026 16:57:06</t>
  </si>
  <si>
    <t>12/01/2026 16:57:07</t>
  </si>
  <si>
    <t>12/01/2026 16:57:55</t>
  </si>
  <si>
    <t>18/02/2026 16:21:16</t>
  </si>
  <si>
    <t>30/04/2029</t>
  </si>
  <si>
    <t>16/03/2026 14:54:11</t>
  </si>
  <si>
    <t>14/09/2027</t>
  </si>
  <si>
    <t>16/03/2026 14:54:28</t>
  </si>
  <si>
    <t>16/03/2026 14:54:29</t>
  </si>
  <si>
    <t>16/03/2026 14:54:30</t>
  </si>
  <si>
    <t>26/03/2026 15:26:15</t>
  </si>
  <si>
    <t>09/04/2026</t>
  </si>
  <si>
    <t>15/04/2025 13:27:39</t>
  </si>
  <si>
    <t>13/05/2025 15:11:45</t>
  </si>
  <si>
    <t>28/01/2026 14:53:27</t>
  </si>
  <si>
    <t>28/11/2029</t>
  </si>
  <si>
    <t>04/03/2026 16:32:30</t>
  </si>
  <si>
    <t>04/03/2026 16:33:36</t>
  </si>
  <si>
    <t>05/03/2026 11:25:03</t>
  </si>
  <si>
    <t>23/03/2026 15:47:25</t>
  </si>
  <si>
    <t>27/10/2027</t>
  </si>
  <si>
    <t>23/03/2026 15:57:12</t>
  </si>
  <si>
    <t>23/03/2026 15:57:13</t>
  </si>
  <si>
    <t>23/03/2026 15:57:14</t>
  </si>
  <si>
    <t>25/11/2025 13:55:34</t>
  </si>
  <si>
    <t>08/01/2026 17:01:44</t>
  </si>
  <si>
    <t>08/01/2026 17:06:25</t>
  </si>
  <si>
    <t>08/01/2026 17:06:29</t>
  </si>
  <si>
    <t>08/01/2026 17:06:30</t>
  </si>
  <si>
    <t>08/01/2026 17:06:31</t>
  </si>
  <si>
    <t>08/01/2026 17:06:32</t>
  </si>
  <si>
    <t>23/07/2025 16:37:29</t>
  </si>
  <si>
    <t>23/07/2025 16:38:10</t>
  </si>
  <si>
    <t>23/07/2025 16:38:11</t>
  </si>
  <si>
    <t>23/07/2025 16:38:12</t>
  </si>
  <si>
    <t>20/11/2025 16:13:58</t>
  </si>
  <si>
    <t>17/12/2025 14:18:37</t>
  </si>
  <si>
    <t>25/07/2025 16:39:20</t>
  </si>
  <si>
    <t>26/11/2025 15:19:46</t>
  </si>
  <si>
    <t>11/02/2026 13:49:37</t>
  </si>
  <si>
    <t>20/11/2028</t>
  </si>
  <si>
    <t>11/02/2026 13:55:35</t>
  </si>
  <si>
    <t>13/05/2025 16:31:58</t>
  </si>
  <si>
    <t>13/05/2025 16:35:44</t>
  </si>
  <si>
    <t>13/05/2025 16:35:45</t>
  </si>
  <si>
    <t>13/05/2025 16:35:46</t>
  </si>
  <si>
    <t>22/05/2025 11:25:34</t>
  </si>
  <si>
    <t>22/05/2025 11:30:04</t>
  </si>
  <si>
    <t>22/05/2025 11:30:06</t>
  </si>
  <si>
    <t>25/07/2025 12:09:57</t>
  </si>
  <si>
    <t>25/07/2025 12:25:07</t>
  </si>
  <si>
    <t>25/07/2025 12:25:08</t>
  </si>
  <si>
    <t>25/07/2025 12:25:09</t>
  </si>
  <si>
    <t>25/07/2025 12:25:10</t>
  </si>
  <si>
    <t>25/07/2025 12:25:11</t>
  </si>
  <si>
    <t>25/07/2025 12:25:12</t>
  </si>
  <si>
    <t>25/07/2025 12:25:13</t>
  </si>
  <si>
    <t>25/07/2025 12:25:14</t>
  </si>
  <si>
    <t>25/07/2025 12:25:15</t>
  </si>
  <si>
    <t>25/07/2025 12:25:16</t>
  </si>
  <si>
    <t>25/07/2025 12:25:17</t>
  </si>
  <si>
    <t>25/07/2025 12:25:18</t>
  </si>
  <si>
    <t>25/07/2025 12:25:21</t>
  </si>
  <si>
    <t>25/07/2025 12:25:22</t>
  </si>
  <si>
    <t>25/07/2025 12:25:23</t>
  </si>
  <si>
    <t>25/07/2025 12:25:24</t>
  </si>
  <si>
    <t>25/07/2025 12:25:25</t>
  </si>
  <si>
    <t>25/07/2025 12:25:26</t>
  </si>
  <si>
    <t>08/10/2025 17:11:02</t>
  </si>
  <si>
    <t>08/10/2025 17:15:11</t>
  </si>
  <si>
    <t>08/10/2025 17:15:12</t>
  </si>
  <si>
    <t>08/10/2025 17:15:13</t>
  </si>
  <si>
    <t>12/11/2025 09:41:33</t>
  </si>
  <si>
    <t>12/11/2025 09:45:00</t>
  </si>
  <si>
    <t>12/11/2025 09:45:01</t>
  </si>
  <si>
    <t>12/11/2025 09:45:02</t>
  </si>
  <si>
    <t>12/11/2025 09:45:04</t>
  </si>
  <si>
    <t>12/11/2025 09:45:05</t>
  </si>
  <si>
    <t>26/11/2025 09:56:23</t>
  </si>
  <si>
    <t>26/11/2025 12:36:20</t>
  </si>
  <si>
    <t>05/12/2025 17:44:20</t>
  </si>
  <si>
    <t>11/12/2025 16:20:26</t>
  </si>
  <si>
    <t>11/12/2025 16:24:06</t>
  </si>
  <si>
    <t>11/12/2025 16:24:08</t>
  </si>
  <si>
    <t>11/12/2025 16:24:09</t>
  </si>
  <si>
    <t>16/01/2026 16:56:50</t>
  </si>
  <si>
    <t>08/01/2029</t>
  </si>
  <si>
    <t>16/01/2026 17:04:13</t>
  </si>
  <si>
    <t>16/01/2026 17:04:15</t>
  </si>
  <si>
    <t>16/01/2026 17:04:16</t>
  </si>
  <si>
    <t>16/01/2026 17:04:17</t>
  </si>
  <si>
    <t>16/01/2026 17:04:19</t>
  </si>
  <si>
    <t>28/01/2026 14:32:11</t>
  </si>
  <si>
    <t>24/08/2026</t>
  </si>
  <si>
    <t>28/01/2026 14:36:14</t>
  </si>
  <si>
    <t>28/01/2026 14:38:03</t>
  </si>
  <si>
    <t>23/11/2026</t>
  </si>
  <si>
    <t>28/01/2026 14:42:29</t>
  </si>
  <si>
    <t>29/01/2026 13:42:38</t>
  </si>
  <si>
    <t>29/01/2026 13:48:50</t>
  </si>
  <si>
    <t>10/02/2026 15:58:45</t>
  </si>
  <si>
    <t>12/06/2028</t>
  </si>
  <si>
    <t>10/02/2026 16:01:29</t>
  </si>
  <si>
    <t>16/03/2026 14:58:01</t>
  </si>
  <si>
    <t>20/03/2026 15:19:29</t>
  </si>
  <si>
    <t>19/02/2029</t>
  </si>
  <si>
    <t>20/03/2026 15:49:54</t>
  </si>
  <si>
    <t>14/03/2029</t>
  </si>
  <si>
    <t>20/03/2026 15:53:22</t>
  </si>
  <si>
    <t>20/03/2026 15:54:51</t>
  </si>
  <si>
    <t>24/02/2029</t>
  </si>
  <si>
    <t>20/03/2026 15:59:08</t>
  </si>
  <si>
    <t>20/03/2026 15:59:28</t>
  </si>
  <si>
    <t>20/03/2026 15:59:30</t>
  </si>
  <si>
    <t>20/03/2026 15:59:31</t>
  </si>
  <si>
    <t>30/03/2026 14:11:51</t>
  </si>
  <si>
    <t>28/08/2026</t>
  </si>
  <si>
    <t>30/03/2026 14:30:52</t>
  </si>
  <si>
    <t>12/01/2029</t>
  </si>
  <si>
    <t>30/03/2026 14:34:16</t>
  </si>
  <si>
    <t>30/03/2026 14:34:18</t>
  </si>
  <si>
    <t>30/03/2026 14:36:26</t>
  </si>
  <si>
    <t>30/03/2026 14:38:05</t>
  </si>
  <si>
    <t>30/03/2026 14:38:07</t>
  </si>
  <si>
    <t>30/03/2026 14:38:12</t>
  </si>
  <si>
    <t>19/11/2025 13:45:58</t>
  </si>
  <si>
    <t>19/11/2025 13:48:45</t>
  </si>
  <si>
    <t>19/11/2025 13:48:47</t>
  </si>
  <si>
    <t>11/12/2025 16:32:36</t>
  </si>
  <si>
    <t>11/12/2025 16:35:36</t>
  </si>
  <si>
    <t>11/12/2025 16:35:37</t>
  </si>
  <si>
    <t>12/12/2025 09:25:36</t>
  </si>
  <si>
    <t>03/02/2026 10:09:21</t>
  </si>
  <si>
    <t>28/05/2026</t>
  </si>
  <si>
    <t>03/02/2026 10:43:48</t>
  </si>
  <si>
    <t>11/02/2026 13:56:53</t>
  </si>
  <si>
    <t>24/02/2026 10:53:42</t>
  </si>
  <si>
    <t>11/06/2026</t>
  </si>
  <si>
    <t>12/03/2026 09:19:15</t>
  </si>
  <si>
    <t>30/06/2026</t>
  </si>
  <si>
    <t>13/03/2026 09:48:22</t>
  </si>
  <si>
    <t>16/07/2026</t>
  </si>
  <si>
    <t>10/04/2025 14:37:56</t>
  </si>
  <si>
    <t>27/08/2025 15:34:29</t>
  </si>
  <si>
    <t>14/04/2025 16:33:50</t>
  </si>
  <si>
    <t>26/06/2025 17:13:58</t>
  </si>
  <si>
    <t>04/02/2026 14:18:01</t>
  </si>
  <si>
    <t>30/03/2026 15:08:39</t>
  </si>
  <si>
    <t>18/06/2025 14:11:41</t>
  </si>
  <si>
    <t>13/08/2025 11:49:56</t>
  </si>
  <si>
    <t>25/11/2025 11:09:25</t>
  </si>
  <si>
    <t>20/01/2026 16:35:44</t>
  </si>
  <si>
    <t>30/03/2026 15:00:50</t>
  </si>
  <si>
    <t>20/07/2026</t>
  </si>
  <si>
    <t>30/03/2026 15:04:01</t>
  </si>
  <si>
    <t>23/12/2025 15:09:47</t>
  </si>
  <si>
    <t>23/12/2025 15:13:09</t>
  </si>
  <si>
    <t>23/12/2025 15:15:57</t>
  </si>
  <si>
    <t>23/12/2025 15:26:56</t>
  </si>
  <si>
    <t>14/01/2026 17:00:58</t>
  </si>
  <si>
    <t>13/07/2026</t>
  </si>
  <si>
    <t>14/01/2026 17:02:24</t>
  </si>
  <si>
    <t>11/09/2026</t>
  </si>
  <si>
    <t>16/07/2025 11:48:31</t>
  </si>
  <si>
    <t>04/11/2025 17:40:22</t>
  </si>
  <si>
    <t>28/01/2026 14:24:54</t>
  </si>
  <si>
    <t>22/07/2027</t>
  </si>
  <si>
    <t>28/01/2026 14:27:32</t>
  </si>
  <si>
    <t>28/01/2026 14:27:34</t>
  </si>
  <si>
    <t>28/01/2026 14:27:35</t>
  </si>
  <si>
    <t>28/01/2026 14:27:37</t>
  </si>
  <si>
    <t>28/01/2026 14:27:38</t>
  </si>
  <si>
    <t>28/01/2026 14:27:39</t>
  </si>
  <si>
    <t>28/01/2026 14:27:42</t>
  </si>
  <si>
    <t>10/02/2026 11:41:17</t>
  </si>
  <si>
    <t>04/08/2027</t>
  </si>
  <si>
    <t>30/03/2026 15:17:18</t>
  </si>
  <si>
    <t>02/01/2031</t>
  </si>
  <si>
    <t>08/05/2025 11:23:21</t>
  </si>
  <si>
    <t>28/11/2025 15:43:06</t>
  </si>
  <si>
    <t>28/11/2025 15:57:19</t>
  </si>
  <si>
    <t>10/12/2025 15:59:32</t>
  </si>
  <si>
    <t>11/12/2025 16:26:51</t>
  </si>
  <si>
    <t>11/12/2025 16:29:49</t>
  </si>
  <si>
    <t>11/12/2025 16:29:50</t>
  </si>
  <si>
    <t>13/01/2026 09:57:21</t>
  </si>
  <si>
    <t>03/01/2028</t>
  </si>
  <si>
    <t>13/01/2026 10:00:13</t>
  </si>
  <si>
    <t>13/01/2026 10:00:14</t>
  </si>
  <si>
    <t>13/01/2026 10:00:15</t>
  </si>
  <si>
    <t>13/01/2026 10:00:16</t>
  </si>
  <si>
    <t>28/01/2026 14:47:53</t>
  </si>
  <si>
    <t>29/04/2030</t>
  </si>
  <si>
    <t>16/03/2026 15:40:47</t>
  </si>
  <si>
    <t>16/03/2026 15:52:33</t>
  </si>
  <si>
    <t>16/03/2026 15:53:59</t>
  </si>
  <si>
    <t>24/03/2026 15:19:29</t>
  </si>
  <si>
    <t>07/04/2026</t>
  </si>
  <si>
    <t>24/03/2026 15:20:13</t>
  </si>
  <si>
    <t>25/03/2026 14:18:51</t>
  </si>
  <si>
    <t>08/04/2026</t>
  </si>
  <si>
    <t>27/03/2026 12:56:54</t>
  </si>
  <si>
    <t>10/04/2026</t>
  </si>
  <si>
    <t>30/03/2026 14:19:15</t>
  </si>
  <si>
    <t>03/07/2028</t>
  </si>
  <si>
    <t>27/11/2025 09:42:53</t>
  </si>
  <si>
    <t>27/11/2025 09:49:01</t>
  </si>
  <si>
    <t>27/11/2025 09:49:03</t>
  </si>
  <si>
    <t>27/11/2025 09:49:04</t>
  </si>
  <si>
    <t>27/11/2025 09:49:05</t>
  </si>
  <si>
    <t>20/03/2026 16:03:55</t>
  </si>
  <si>
    <t>13/03/2028</t>
  </si>
  <si>
    <t>20/03/2026 16:08:46</t>
  </si>
  <si>
    <t>20/03/2026 16:08:47</t>
  </si>
  <si>
    <t>20/03/2026 16:08:48</t>
  </si>
  <si>
    <t>20/03/2026 16:08:50</t>
  </si>
  <si>
    <t>20/03/2026 16:09:15</t>
  </si>
  <si>
    <t>20/03/2026 16:09:18</t>
  </si>
  <si>
    <t>20/03/2026 16:09:38</t>
  </si>
  <si>
    <t>20/03/2026 16:09:42</t>
  </si>
  <si>
    <t>20/03/2026 16:09:43</t>
  </si>
  <si>
    <t>22/07/2025 16:26:21</t>
  </si>
  <si>
    <t>08/09/2025 14:55:55</t>
  </si>
  <si>
    <t>08/09/2025 14:55:56</t>
  </si>
  <si>
    <t>08/09/2025 14:55:57</t>
  </si>
  <si>
    <t>08/09/2025 14:55:58</t>
  </si>
  <si>
    <t>08/09/2025 14:55:59</t>
  </si>
  <si>
    <t>08/09/2025 14:56:00</t>
  </si>
  <si>
    <t>08/09/2025 14:56:01</t>
  </si>
  <si>
    <t>08/09/2025 14:56:02</t>
  </si>
  <si>
    <t>08/09/2025 14:56:03</t>
  </si>
  <si>
    <t>08/09/2025 14:56:04</t>
  </si>
  <si>
    <t>29/12/2025 12:51:35</t>
  </si>
  <si>
    <t>23/02/2026 15:13:41</t>
  </si>
  <si>
    <t>07/06/2027</t>
  </si>
  <si>
    <t>16/03/2026 14:39:27</t>
  </si>
  <si>
    <t>15/09/2027</t>
  </si>
  <si>
    <t>16/03/2026 14:39:38</t>
  </si>
  <si>
    <t>16/03/2026 14:39:39</t>
  </si>
  <si>
    <t>16/03/2026 14:39:40</t>
  </si>
  <si>
    <t>30/03/2026 13:37:18</t>
  </si>
  <si>
    <t>13/08/2025 11:16:19</t>
  </si>
  <si>
    <t>13/08/2025 11:16:22</t>
  </si>
  <si>
    <t>13/08/2025 11:16:23</t>
  </si>
  <si>
    <t>13/08/2025 11:16:29</t>
  </si>
  <si>
    <t>13/08/2025 11:16:30</t>
  </si>
  <si>
    <t>13/08/2025 11:16:31</t>
  </si>
  <si>
    <t>13/08/2025 11:16:32</t>
  </si>
  <si>
    <t>13/08/2025 11:16:33</t>
  </si>
  <si>
    <t>13/08/2025 11:30:21</t>
  </si>
  <si>
    <t>29/10/2025 16:43:36</t>
  </si>
  <si>
    <t>03/11/2025 15:53:19</t>
  </si>
  <si>
    <t>03/11/2025 15:59:41</t>
  </si>
  <si>
    <t>03/11/2025 16:04:47</t>
  </si>
  <si>
    <t>13/11/2025 15:37:14</t>
  </si>
  <si>
    <t>13/11/2025 15:39:48</t>
  </si>
  <si>
    <t>13/11/2025 15:39:50</t>
  </si>
  <si>
    <t>25/11/2025 17:16:49</t>
  </si>
  <si>
    <t>25/11/2025 17:20:36</t>
  </si>
  <si>
    <t>25/11/2025 17:20:37</t>
  </si>
  <si>
    <t>26/11/2025 15:28:40</t>
  </si>
  <si>
    <t>26/11/2025 15:29:13</t>
  </si>
  <si>
    <t>26/11/2025 15:29:50</t>
  </si>
  <si>
    <t>28/11/2025 12:24:20</t>
  </si>
  <si>
    <t>28/11/2025 12:43:54</t>
  </si>
  <si>
    <t>28/11/2025 12:43:55</t>
  </si>
  <si>
    <t>28/11/2025 12:43:56</t>
  </si>
  <si>
    <t>28/11/2025 12:43:58</t>
  </si>
  <si>
    <t>28/11/2025 12:46:03</t>
  </si>
  <si>
    <t>28/11/2025 12:48:12</t>
  </si>
  <si>
    <t>28/11/2025 12:48:13</t>
  </si>
  <si>
    <t>28/11/2025 12:48:14</t>
  </si>
  <si>
    <t>28/11/2025 12:48:15</t>
  </si>
  <si>
    <t>12/01/2026 15:51:29</t>
  </si>
  <si>
    <t>14/01/2026 16:54:40</t>
  </si>
  <si>
    <t>14/01/2026 16:56:57</t>
  </si>
  <si>
    <t>14/01/2026 16:57:00</t>
  </si>
  <si>
    <t>14/01/2026 16:57:01</t>
  </si>
  <si>
    <t>14/01/2026 16:57:02</t>
  </si>
  <si>
    <t>14/01/2026 16:57:03</t>
  </si>
  <si>
    <t>14/01/2026 16:57:04</t>
  </si>
  <si>
    <t>14/01/2026 16:57:05</t>
  </si>
  <si>
    <t>30/03/2026 14:03:00</t>
  </si>
  <si>
    <t>21/09/2026</t>
  </si>
  <si>
    <t>30/03/2026 14:06:37</t>
  </si>
  <si>
    <t>30/03/2026 14:41:00</t>
  </si>
  <si>
    <t>Hasta la fecha, la cartera está compuesta por el siguiente saldo, valorizado al costo histórico mas el devengado. La exposición por grupo de empresas se detalla de la siguiente manera: Grupo Vázquez con un 0,72% y el Grupo Cartes Montaña de 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</si>
</sst>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64" formatCode="_-* #,##0.00_-;\-* #,##0.00_-;_-* &quot;-&quot;??_-;_-@_-"/>
    <numFmt numFmtId="165" formatCode="_ * #,##0.000000_ ;_ * \-#,##0.000000_ ;_ * &quot;-&quot;_ ;_ @_ "/>
    <numFmt numFmtId="166" formatCode="_ * #,##0.00_ ;_ * \-#,##0.00_ ;_ * &quot;-&quot;_ ;_ @_ "/>
    <numFmt numFmtId="167" formatCode="_ * #,##0.000000_ ;_ * \-#,##0.000000_ ;_ * &quot;-&quot;??????_ ;_ @_ "/>
    <numFmt numFmtId="168" formatCode="_(* #,##0.00_);_(* \(#,##0.00\);_(* &quot;-&quot;??_);_(@_)"/>
    <numFmt numFmtId="169" formatCode="_ * #,##0.000_ ;_ * \-#,##0.000_ ;_ * &quot;-&quot;_ ;_ @_ "/>
    <numFmt numFmtId="170" formatCode="_(* #,##0.00_);_(* \(#,##0.00\);_(* &quot;-&quot;_);_(@_)"/>
  </numFmts>
  <fonts count="22" x14ac:knownFonts="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Gantari"/>
    </font>
    <font>
      <u/>
      <sz val="11"/>
      <color theme="10"/>
      <name val="Gantari"/>
    </font>
    <font>
      <sz val="11"/>
      <name val="Gantari"/>
    </font>
    <font>
      <b/>
      <sz val="11"/>
      <color indexed="72"/>
      <name val="Gantari"/>
    </font>
    <font>
      <sz val="11"/>
      <color indexed="8"/>
      <name val="Gantari"/>
    </font>
    <font>
      <b/>
      <sz val="11"/>
      <color indexed="8"/>
      <name val="Gantari"/>
    </font>
    <font>
      <b/>
      <sz val="11"/>
      <color theme="1"/>
      <name val="Gantari"/>
    </font>
    <font>
      <b/>
      <u/>
      <sz val="11"/>
      <color theme="1"/>
      <name val="Gantari"/>
    </font>
    <font>
      <u/>
      <sz val="11"/>
      <color theme="1"/>
      <name val="Gantari"/>
    </font>
    <font>
      <b/>
      <sz val="11"/>
      <name val="Gantari"/>
    </font>
    <font>
      <b/>
      <sz val="8"/>
      <color theme="1"/>
      <name val="Gantari"/>
    </font>
    <font>
      <b/>
      <sz val="11"/>
      <color rgb="FF000000"/>
      <name val="Gantari"/>
    </font>
    <font>
      <sz val="11"/>
      <color rgb="FF000000"/>
      <name val="Gantari"/>
    </font>
    <font>
      <b/>
      <sz val="8"/>
      <color indexed="72"/>
      <name val="Gantari"/>
    </font>
    <font>
      <b/>
      <sz val="11"/>
      <color rgb="FFFF0000"/>
      <name val="Gantari"/>
    </font>
  </fonts>
  <fills count="4">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s>
  <cellStyleXfs count="11">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8"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cellStyleXfs>
  <cellXfs count="198">
    <xf numFmtId="0" fontId="0" fillId="0" borderId="0" xfId="0"/>
    <xf numFmtId="0" fontId="7" fillId="0" borderId="0" xfId="0" applyFont="1"/>
    <xf numFmtId="0" fontId="9" fillId="0" borderId="0" xfId="2" applyFont="1" applyAlignment="1">
      <alignment horizontal="left" vertical="top"/>
    </xf>
    <xf numFmtId="41" fontId="9" fillId="0" borderId="0" xfId="1" applyFont="1"/>
    <xf numFmtId="0" fontId="9" fillId="0" borderId="0" xfId="0" applyFont="1"/>
    <xf numFmtId="0" fontId="10" fillId="0" borderId="5" xfId="2" applyFont="1" applyBorder="1" applyAlignment="1">
      <alignment horizontal="centerContinuous" vertical="center"/>
    </xf>
    <xf numFmtId="0" fontId="10" fillId="0" borderId="6" xfId="2" applyFont="1" applyBorder="1" applyAlignment="1">
      <alignment horizontal="centerContinuous" vertical="center"/>
    </xf>
    <xf numFmtId="0" fontId="10" fillId="0" borderId="7" xfId="2" applyFont="1" applyBorder="1" applyAlignment="1">
      <alignment horizontal="centerContinuous" vertical="center"/>
    </xf>
    <xf numFmtId="14" fontId="10" fillId="0" borderId="5" xfId="2" applyNumberFormat="1" applyFont="1" applyBorder="1" applyAlignment="1">
      <alignment horizontal="centerContinuous" vertical="center"/>
    </xf>
    <xf numFmtId="0" fontId="10" fillId="0" borderId="0" xfId="2" applyFont="1" applyBorder="1" applyAlignment="1">
      <alignment horizontal="center" vertical="top"/>
    </xf>
    <xf numFmtId="0" fontId="9" fillId="0" borderId="0" xfId="0" applyFont="1" applyAlignment="1">
      <alignment horizontal="center" vertical="center" wrapText="1"/>
    </xf>
    <xf numFmtId="0" fontId="7" fillId="0" borderId="8" xfId="0" applyFont="1" applyBorder="1"/>
    <xf numFmtId="0" fontId="11" fillId="0" borderId="13" xfId="0" applyFont="1" applyBorder="1" applyAlignment="1">
      <alignment horizontal="left" vertical="top"/>
    </xf>
    <xf numFmtId="0" fontId="11" fillId="0" borderId="14" xfId="0" applyFont="1" applyBorder="1" applyAlignment="1">
      <alignment horizontal="left" vertical="top"/>
    </xf>
    <xf numFmtId="0" fontId="12" fillId="0" borderId="14" xfId="0" applyFont="1" applyBorder="1" applyAlignment="1">
      <alignment vertical="top"/>
    </xf>
    <xf numFmtId="166" fontId="12" fillId="0" borderId="14" xfId="1" applyNumberFormat="1" applyFont="1" applyBorder="1" applyAlignment="1">
      <alignment horizontal="right" vertical="top"/>
    </xf>
    <xf numFmtId="166" fontId="11" fillId="0" borderId="15" xfId="1" applyNumberFormat="1" applyFont="1" applyBorder="1" applyAlignment="1">
      <alignment horizontal="left" vertical="top"/>
    </xf>
    <xf numFmtId="0" fontId="11" fillId="0" borderId="0" xfId="0" applyFont="1" applyAlignment="1">
      <alignment horizontal="left" vertical="top"/>
    </xf>
    <xf numFmtId="0" fontId="12" fillId="0" borderId="0" xfId="0" applyFont="1" applyAlignment="1">
      <alignment vertical="top"/>
    </xf>
    <xf numFmtId="41" fontId="12" fillId="0" borderId="0" xfId="1" applyFont="1" applyAlignment="1">
      <alignment horizontal="right" vertical="top"/>
    </xf>
    <xf numFmtId="166" fontId="11" fillId="0" borderId="0" xfId="1" applyNumberFormat="1" applyFont="1" applyBorder="1" applyAlignment="1">
      <alignment horizontal="left" vertical="top"/>
    </xf>
    <xf numFmtId="0" fontId="9" fillId="0" borderId="0" xfId="0" applyFont="1" applyAlignment="1">
      <alignment horizontal="left"/>
    </xf>
    <xf numFmtId="166" fontId="9" fillId="0" borderId="0" xfId="1" applyNumberFormat="1" applyFont="1"/>
    <xf numFmtId="0" fontId="8" fillId="0" borderId="0" xfId="9" applyFont="1"/>
    <xf numFmtId="0" fontId="13" fillId="0" borderId="0" xfId="0" applyFont="1" applyAlignment="1">
      <alignment horizontal="left" wrapText="1"/>
    </xf>
    <xf numFmtId="0" fontId="13" fillId="0" borderId="0" xfId="0" applyFont="1" applyAlignment="1">
      <alignment horizontal="left" vertical="center" wrapText="1"/>
    </xf>
    <xf numFmtId="0" fontId="7" fillId="0" borderId="0" xfId="0" applyFont="1" applyAlignment="1">
      <alignment horizontal="left" wrapText="1"/>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3" fillId="0" borderId="0" xfId="0" applyFont="1" applyAlignment="1">
      <alignment wrapText="1"/>
    </xf>
    <xf numFmtId="0" fontId="7" fillId="0" borderId="1" xfId="0" applyFont="1" applyBorder="1" applyAlignment="1">
      <alignment horizontal="justify" vertical="center"/>
    </xf>
    <xf numFmtId="166" fontId="7" fillId="0" borderId="1" xfId="1" applyNumberFormat="1" applyFont="1" applyBorder="1" applyAlignment="1">
      <alignment horizontal="center" vertical="center"/>
    </xf>
    <xf numFmtId="0" fontId="7" fillId="0" borderId="0" xfId="0" applyFont="1" applyAlignment="1">
      <alignment wrapText="1"/>
    </xf>
    <xf numFmtId="0" fontId="7" fillId="0" borderId="0" xfId="0" applyFont="1" applyAlignment="1">
      <alignment vertical="top"/>
    </xf>
    <xf numFmtId="0" fontId="13" fillId="0" borderId="1" xfId="0" applyFont="1" applyBorder="1" applyAlignment="1">
      <alignment horizontal="center" vertical="center" wrapText="1"/>
    </xf>
    <xf numFmtId="166" fontId="7" fillId="0" borderId="3" xfId="1" applyNumberFormat="1" applyFont="1" applyFill="1" applyBorder="1" applyAlignment="1">
      <alignment horizontal="center" vertical="center"/>
    </xf>
    <xf numFmtId="166" fontId="7" fillId="0" borderId="4" xfId="1" applyNumberFormat="1" applyFont="1" applyFill="1" applyBorder="1" applyAlignment="1">
      <alignment horizontal="center" vertical="center"/>
    </xf>
    <xf numFmtId="166" fontId="7" fillId="0" borderId="2" xfId="1" applyNumberFormat="1" applyFont="1" applyFill="1" applyBorder="1" applyAlignment="1">
      <alignment horizontal="center" vertical="center"/>
    </xf>
    <xf numFmtId="166" fontId="13" fillId="0" borderId="1" xfId="1" applyNumberFormat="1" applyFont="1" applyFill="1" applyBorder="1" applyAlignment="1">
      <alignment horizontal="center" vertical="center"/>
    </xf>
    <xf numFmtId="0" fontId="13" fillId="0" borderId="10" xfId="0" applyFont="1" applyBorder="1"/>
    <xf numFmtId="0" fontId="13" fillId="0" borderId="6" xfId="0" applyFont="1" applyBorder="1"/>
    <xf numFmtId="0" fontId="13" fillId="0" borderId="7" xfId="0" applyFont="1" applyBorder="1"/>
    <xf numFmtId="0" fontId="7" fillId="0" borderId="2" xfId="0" applyFont="1" applyBorder="1"/>
    <xf numFmtId="165" fontId="7" fillId="0" borderId="2" xfId="1" applyNumberFormat="1" applyFont="1" applyFill="1" applyBorder="1" applyAlignment="1">
      <alignment horizontal="center" vertical="center"/>
    </xf>
    <xf numFmtId="41" fontId="7" fillId="0" borderId="2" xfId="1" applyFont="1" applyFill="1" applyBorder="1" applyAlignment="1">
      <alignment horizontal="center" vertical="center"/>
    </xf>
    <xf numFmtId="0" fontId="7" fillId="0" borderId="3" xfId="0" applyFont="1" applyBorder="1"/>
    <xf numFmtId="165" fontId="7" fillId="0" borderId="3" xfId="1" applyNumberFormat="1" applyFont="1" applyFill="1" applyBorder="1" applyAlignment="1">
      <alignment horizontal="center" vertical="center"/>
    </xf>
    <xf numFmtId="41" fontId="7" fillId="0" borderId="3" xfId="1" applyFont="1" applyFill="1" applyBorder="1" applyAlignment="1">
      <alignment horizontal="center" vertical="center"/>
    </xf>
    <xf numFmtId="0" fontId="7" fillId="0" borderId="4" xfId="0" applyFont="1" applyBorder="1"/>
    <xf numFmtId="165" fontId="7" fillId="0" borderId="4" xfId="1" applyNumberFormat="1" applyFont="1" applyFill="1" applyBorder="1" applyAlignment="1">
      <alignment horizontal="center" vertical="center"/>
    </xf>
    <xf numFmtId="41" fontId="7" fillId="0" borderId="4" xfId="1" applyFont="1" applyFill="1" applyBorder="1" applyAlignment="1">
      <alignment horizontal="center" vertical="center"/>
    </xf>
    <xf numFmtId="0" fontId="13" fillId="0" borderId="5" xfId="0" applyFont="1" applyBorder="1"/>
    <xf numFmtId="165" fontId="7" fillId="0" borderId="0" xfId="1" applyNumberFormat="1" applyFont="1" applyBorder="1" applyAlignment="1">
      <alignment horizontal="center" vertical="center"/>
    </xf>
    <xf numFmtId="166" fontId="7" fillId="0" borderId="0" xfId="1" applyNumberFormat="1" applyFont="1" applyBorder="1" applyAlignment="1">
      <alignment horizontal="center" vertical="center"/>
    </xf>
    <xf numFmtId="41" fontId="7" fillId="0" borderId="0" xfId="1" applyFont="1" applyBorder="1" applyAlignment="1">
      <alignment horizontal="center" vertical="center"/>
    </xf>
    <xf numFmtId="14" fontId="13" fillId="0" borderId="2" xfId="0" applyNumberFormat="1" applyFont="1" applyBorder="1" applyAlignment="1">
      <alignment horizontal="center" vertical="center"/>
    </xf>
    <xf numFmtId="166" fontId="7" fillId="0" borderId="8" xfId="1" applyNumberFormat="1" applyFont="1" applyFill="1" applyBorder="1"/>
    <xf numFmtId="166" fontId="7" fillId="0" borderId="2" xfId="1" applyNumberFormat="1" applyFont="1" applyFill="1" applyBorder="1"/>
    <xf numFmtId="166" fontId="7" fillId="0" borderId="3" xfId="1" applyNumberFormat="1" applyFont="1" applyFill="1" applyBorder="1"/>
    <xf numFmtId="166" fontId="7" fillId="0" borderId="0" xfId="0" applyNumberFormat="1" applyFont="1"/>
    <xf numFmtId="0" fontId="7" fillId="0" borderId="1" xfId="0" applyFont="1" applyBorder="1"/>
    <xf numFmtId="166" fontId="7" fillId="0" borderId="1" xfId="1" applyNumberFormat="1" applyFont="1" applyFill="1" applyBorder="1"/>
    <xf numFmtId="0" fontId="7" fillId="0" borderId="1" xfId="0" applyFont="1" applyBorder="1" applyAlignment="1">
      <alignment horizontal="left" vertical="center"/>
    </xf>
    <xf numFmtId="166" fontId="7" fillId="0" borderId="1" xfId="1" applyNumberFormat="1" applyFont="1" applyFill="1" applyBorder="1" applyAlignment="1">
      <alignment horizontal="center" vertical="center"/>
    </xf>
    <xf numFmtId="43" fontId="7" fillId="0" borderId="0" xfId="0" applyNumberFormat="1" applyFont="1"/>
    <xf numFmtId="166" fontId="7" fillId="0" borderId="4" xfId="1" applyNumberFormat="1" applyFont="1" applyFill="1" applyBorder="1"/>
    <xf numFmtId="0" fontId="13" fillId="0" borderId="4" xfId="0" applyFont="1" applyBorder="1"/>
    <xf numFmtId="166" fontId="7" fillId="0" borderId="0" xfId="1" applyNumberFormat="1" applyFont="1"/>
    <xf numFmtId="0" fontId="13" fillId="0" borderId="0" xfId="0" applyFont="1"/>
    <xf numFmtId="0" fontId="13" fillId="0" borderId="1" xfId="0" applyFont="1" applyBorder="1"/>
    <xf numFmtId="166" fontId="13" fillId="0" borderId="1" xfId="1" applyNumberFormat="1" applyFont="1" applyBorder="1"/>
    <xf numFmtId="0" fontId="14" fillId="0" borderId="8" xfId="0" applyFont="1" applyBorder="1"/>
    <xf numFmtId="166" fontId="13" fillId="0" borderId="2" xfId="1" applyNumberFormat="1" applyFont="1" applyBorder="1"/>
    <xf numFmtId="166" fontId="13" fillId="0" borderId="3" xfId="1" applyNumberFormat="1" applyFont="1" applyBorder="1"/>
    <xf numFmtId="0" fontId="13" fillId="0" borderId="8" xfId="0" applyFont="1" applyBorder="1"/>
    <xf numFmtId="0" fontId="13" fillId="0" borderId="1" xfId="0" applyFont="1" applyBorder="1" applyAlignment="1">
      <alignment horizontal="left" vertical="center" wrapText="1"/>
    </xf>
    <xf numFmtId="166" fontId="13" fillId="0" borderId="1" xfId="1" applyNumberFormat="1" applyFont="1" applyBorder="1" applyAlignment="1">
      <alignment horizontal="center" vertical="center" wrapText="1"/>
    </xf>
    <xf numFmtId="0" fontId="13" fillId="0" borderId="1" xfId="0" applyFont="1" applyBorder="1" applyAlignment="1">
      <alignment horizontal="left" wrapText="1"/>
    </xf>
    <xf numFmtId="166" fontId="13" fillId="0" borderId="1" xfId="1" applyNumberFormat="1" applyFont="1" applyFill="1" applyBorder="1" applyAlignment="1">
      <alignment horizontal="center" vertical="center" wrapText="1"/>
    </xf>
    <xf numFmtId="166" fontId="7" fillId="0" borderId="9" xfId="1" applyNumberFormat="1" applyFont="1" applyFill="1" applyBorder="1" applyAlignment="1">
      <alignment horizontal="center"/>
    </xf>
    <xf numFmtId="166" fontId="7" fillId="0" borderId="9" xfId="1" applyNumberFormat="1" applyFont="1" applyBorder="1" applyAlignment="1">
      <alignment horizontal="center"/>
    </xf>
    <xf numFmtId="166" fontId="13" fillId="0" borderId="1" xfId="1" applyNumberFormat="1" applyFont="1" applyFill="1" applyBorder="1" applyAlignment="1">
      <alignment horizontal="center"/>
    </xf>
    <xf numFmtId="166" fontId="13" fillId="0" borderId="1" xfId="1" applyNumberFormat="1" applyFont="1" applyBorder="1" applyAlignment="1">
      <alignment horizontal="center"/>
    </xf>
    <xf numFmtId="41" fontId="7" fillId="0" borderId="0" xfId="0" applyNumberFormat="1" applyFont="1"/>
    <xf numFmtId="41" fontId="7" fillId="0" borderId="0" xfId="1" applyFont="1"/>
    <xf numFmtId="0" fontId="13" fillId="0" borderId="1" xfId="0" applyFont="1" applyBorder="1" applyAlignment="1">
      <alignment horizontal="center"/>
    </xf>
    <xf numFmtId="166" fontId="13" fillId="0" borderId="1" xfId="1" applyNumberFormat="1" applyFont="1" applyFill="1" applyBorder="1"/>
    <xf numFmtId="0" fontId="13" fillId="0" borderId="2" xfId="0" applyFont="1" applyBorder="1"/>
    <xf numFmtId="14" fontId="13" fillId="0" borderId="1" xfId="0" applyNumberFormat="1" applyFont="1" applyBorder="1" applyAlignment="1">
      <alignment horizontal="center"/>
    </xf>
    <xf numFmtId="166" fontId="13" fillId="0" borderId="6" xfId="1" applyNumberFormat="1" applyFont="1" applyFill="1" applyBorder="1"/>
    <xf numFmtId="166" fontId="13" fillId="0" borderId="7" xfId="1" applyNumberFormat="1" applyFont="1" applyBorder="1"/>
    <xf numFmtId="0" fontId="18" fillId="2" borderId="1" xfId="0" applyFont="1" applyFill="1" applyBorder="1" applyAlignment="1">
      <alignment horizontal="center" vertical="center"/>
    </xf>
    <xf numFmtId="14" fontId="18" fillId="2" borderId="1" xfId="0" applyNumberFormat="1" applyFont="1" applyFill="1" applyBorder="1" applyAlignment="1">
      <alignment horizontal="center" vertical="center"/>
    </xf>
    <xf numFmtId="14" fontId="18" fillId="2" borderId="0" xfId="0" applyNumberFormat="1" applyFont="1" applyFill="1" applyAlignment="1">
      <alignment horizontal="center" vertical="center"/>
    </xf>
    <xf numFmtId="0" fontId="19" fillId="2" borderId="3" xfId="0" applyFont="1" applyFill="1" applyBorder="1" applyAlignment="1">
      <alignment vertical="center"/>
    </xf>
    <xf numFmtId="166" fontId="19" fillId="0" borderId="3" xfId="1" applyNumberFormat="1" applyFont="1" applyFill="1" applyBorder="1" applyAlignment="1">
      <alignment horizontal="center" vertical="center"/>
    </xf>
    <xf numFmtId="41" fontId="19" fillId="2" borderId="0" xfId="1" applyFont="1" applyFill="1" applyAlignment="1">
      <alignment horizontal="center" vertical="center"/>
    </xf>
    <xf numFmtId="41" fontId="19" fillId="2" borderId="8" xfId="1" applyFont="1" applyFill="1" applyBorder="1" applyAlignment="1">
      <alignment horizontal="center" vertical="center"/>
    </xf>
    <xf numFmtId="166" fontId="19" fillId="0" borderId="4" xfId="1" applyNumberFormat="1" applyFont="1" applyFill="1" applyBorder="1" applyAlignment="1">
      <alignment horizontal="center" vertical="center"/>
    </xf>
    <xf numFmtId="0" fontId="18" fillId="2" borderId="4" xfId="0" applyFont="1" applyFill="1" applyBorder="1" applyAlignment="1">
      <alignment vertical="center"/>
    </xf>
    <xf numFmtId="166" fontId="18" fillId="0" borderId="1" xfId="1" applyNumberFormat="1" applyFont="1" applyFill="1" applyBorder="1" applyAlignment="1">
      <alignment horizontal="center" vertical="center"/>
    </xf>
    <xf numFmtId="166" fontId="18" fillId="2" borderId="1" xfId="1" applyNumberFormat="1" applyFont="1" applyFill="1" applyBorder="1" applyAlignment="1">
      <alignment horizontal="center" vertical="center"/>
    </xf>
    <xf numFmtId="41" fontId="18" fillId="2" borderId="0" xfId="1" applyFont="1" applyFill="1" applyAlignment="1">
      <alignment horizontal="center" vertical="center"/>
    </xf>
    <xf numFmtId="0" fontId="18" fillId="2" borderId="1" xfId="0" applyFont="1" applyFill="1" applyBorder="1" applyAlignment="1">
      <alignment vertical="center"/>
    </xf>
    <xf numFmtId="0" fontId="19" fillId="2" borderId="3" xfId="0" applyFont="1" applyFill="1" applyBorder="1" applyAlignment="1">
      <alignment horizontal="left" vertical="center"/>
    </xf>
    <xf numFmtId="165" fontId="18" fillId="0" borderId="1" xfId="1" applyNumberFormat="1" applyFont="1" applyFill="1" applyBorder="1" applyAlignment="1">
      <alignment horizontal="center" vertical="center"/>
    </xf>
    <xf numFmtId="165" fontId="18" fillId="2" borderId="0" xfId="1" applyNumberFormat="1" applyFont="1" applyFill="1" applyAlignment="1">
      <alignment horizontal="center" vertical="center"/>
    </xf>
    <xf numFmtId="3" fontId="20" fillId="0" borderId="0" xfId="0" applyNumberFormat="1" applyFont="1" applyAlignment="1">
      <alignment vertical="top"/>
    </xf>
    <xf numFmtId="165" fontId="7" fillId="0" borderId="0" xfId="1" applyNumberFormat="1" applyFont="1"/>
    <xf numFmtId="167" fontId="7" fillId="0" borderId="0" xfId="0" applyNumberFormat="1" applyFont="1"/>
    <xf numFmtId="0" fontId="9" fillId="0" borderId="13" xfId="0" applyFont="1" applyBorder="1" applyAlignment="1">
      <alignment horizontal="left"/>
    </xf>
    <xf numFmtId="0" fontId="9" fillId="0" borderId="14" xfId="0" applyFont="1" applyBorder="1"/>
    <xf numFmtId="41" fontId="9" fillId="0" borderId="14" xfId="1" applyFont="1" applyBorder="1"/>
    <xf numFmtId="166" fontId="9" fillId="0" borderId="15" xfId="1" applyNumberFormat="1" applyFont="1" applyBorder="1"/>
    <xf numFmtId="0" fontId="16" fillId="0" borderId="14" xfId="0" applyFont="1" applyBorder="1"/>
    <xf numFmtId="0" fontId="7" fillId="0" borderId="9" xfId="0" applyFont="1" applyBorder="1"/>
    <xf numFmtId="0" fontId="13" fillId="0" borderId="2" xfId="0" applyFont="1" applyBorder="1" applyAlignment="1">
      <alignment horizontal="center" vertical="center"/>
    </xf>
    <xf numFmtId="0" fontId="13" fillId="0" borderId="4" xfId="0" applyFont="1" applyBorder="1" applyAlignment="1">
      <alignment horizontal="center" vertical="center"/>
    </xf>
    <xf numFmtId="166" fontId="13" fillId="0" borderId="4" xfId="1" applyNumberFormat="1" applyFont="1" applyFill="1" applyBorder="1" applyAlignment="1">
      <alignment horizontal="center" vertical="center"/>
    </xf>
    <xf numFmtId="166" fontId="7" fillId="0" borderId="10" xfId="1" applyNumberFormat="1" applyFont="1" applyBorder="1"/>
    <xf numFmtId="166" fontId="7" fillId="0" borderId="8" xfId="1" applyNumberFormat="1" applyFont="1" applyBorder="1"/>
    <xf numFmtId="166" fontId="7" fillId="0" borderId="13" xfId="1" applyNumberFormat="1" applyFont="1" applyFill="1" applyBorder="1"/>
    <xf numFmtId="0" fontId="10" fillId="0" borderId="1" xfId="2" applyFont="1" applyBorder="1" applyAlignment="1">
      <alignment horizontal="left" vertical="center" wrapText="1"/>
    </xf>
    <xf numFmtId="0" fontId="10" fillId="0" borderId="1" xfId="2" applyFont="1" applyBorder="1" applyAlignment="1">
      <alignment horizontal="center" vertical="center" wrapText="1"/>
    </xf>
    <xf numFmtId="41" fontId="10" fillId="0" borderId="1" xfId="1" applyFont="1" applyBorder="1" applyAlignment="1">
      <alignment horizontal="center" vertical="center" wrapText="1"/>
    </xf>
    <xf numFmtId="166" fontId="10" fillId="0" borderId="1" xfId="1" applyNumberFormat="1" applyFont="1" applyBorder="1" applyAlignment="1">
      <alignment horizontal="center" vertical="center" wrapText="1"/>
    </xf>
    <xf numFmtId="0" fontId="13" fillId="0" borderId="5" xfId="0" applyFont="1" applyBorder="1" applyAlignment="1">
      <alignment horizontal="center" vertical="center" wrapText="1"/>
    </xf>
    <xf numFmtId="169" fontId="18" fillId="0" borderId="1" xfId="1" applyNumberFormat="1" applyFont="1" applyFill="1" applyBorder="1" applyAlignment="1">
      <alignment horizontal="center" vertical="center"/>
    </xf>
    <xf numFmtId="0" fontId="13" fillId="0" borderId="0" xfId="0" applyFont="1" applyAlignment="1">
      <alignment horizontal="left" vertical="center"/>
    </xf>
    <xf numFmtId="170" fontId="7" fillId="0" borderId="0" xfId="1" applyNumberFormat="1" applyFont="1" applyBorder="1" applyAlignment="1">
      <alignment horizontal="center"/>
    </xf>
    <xf numFmtId="14" fontId="13" fillId="0" borderId="1" xfId="1" applyNumberFormat="1" applyFont="1" applyBorder="1" applyAlignment="1">
      <alignment horizontal="right"/>
    </xf>
    <xf numFmtId="0" fontId="7" fillId="0" borderId="5" xfId="0" applyFont="1" applyBorder="1" applyAlignment="1">
      <alignment horizontal="left" vertical="center" wrapText="1"/>
    </xf>
    <xf numFmtId="170" fontId="7" fillId="0" borderId="1" xfId="1" applyNumberFormat="1" applyFont="1" applyBorder="1" applyAlignment="1">
      <alignment horizontal="center"/>
    </xf>
    <xf numFmtId="166" fontId="16" fillId="0" borderId="16" xfId="1" applyNumberFormat="1" applyFont="1" applyBorder="1"/>
    <xf numFmtId="41" fontId="10" fillId="0" borderId="5" xfId="1" applyFont="1" applyBorder="1" applyAlignment="1">
      <alignment horizontal="center" vertical="center" wrapText="1"/>
    </xf>
    <xf numFmtId="166" fontId="10" fillId="0" borderId="7" xfId="1" applyNumberFormat="1" applyFont="1" applyBorder="1" applyAlignment="1">
      <alignment horizontal="center" vertical="center" wrapText="1"/>
    </xf>
    <xf numFmtId="0" fontId="10" fillId="0" borderId="10" xfId="2" applyFont="1" applyBorder="1" applyAlignment="1">
      <alignment horizontal="center" vertical="top"/>
    </xf>
    <xf numFmtId="0" fontId="10" fillId="0" borderId="11" xfId="2" applyFont="1" applyBorder="1" applyAlignment="1">
      <alignment horizontal="center" vertical="top"/>
    </xf>
    <xf numFmtId="0" fontId="10" fillId="0" borderId="12" xfId="2" applyFont="1" applyBorder="1" applyAlignment="1">
      <alignment horizontal="center" vertical="top"/>
    </xf>
    <xf numFmtId="0" fontId="10" fillId="0" borderId="8" xfId="2" applyFont="1" applyBorder="1" applyAlignment="1">
      <alignment horizontal="center" vertical="top"/>
    </xf>
    <xf numFmtId="0" fontId="10" fillId="0" borderId="9" xfId="2" applyFont="1" applyBorder="1" applyAlignment="1">
      <alignment horizontal="center" vertical="top"/>
    </xf>
    <xf numFmtId="0" fontId="0" fillId="0" borderId="8" xfId="0" applyBorder="1"/>
    <xf numFmtId="166" fontId="7" fillId="0" borderId="0" xfId="1" applyNumberFormat="1" applyFont="1" applyBorder="1"/>
    <xf numFmtId="168" fontId="7" fillId="0" borderId="2" xfId="1" applyNumberFormat="1" applyFont="1" applyFill="1" applyBorder="1"/>
    <xf numFmtId="168" fontId="7" fillId="0" borderId="3" xfId="1" applyNumberFormat="1" applyFont="1" applyFill="1" applyBorder="1"/>
    <xf numFmtId="168" fontId="13" fillId="0" borderId="4" xfId="1" applyNumberFormat="1" applyFont="1" applyFill="1" applyBorder="1"/>
    <xf numFmtId="168" fontId="7" fillId="0" borderId="4" xfId="1" applyNumberFormat="1" applyFont="1" applyFill="1" applyBorder="1"/>
    <xf numFmtId="168" fontId="7" fillId="0" borderId="3" xfId="1" applyNumberFormat="1" applyFont="1" applyBorder="1"/>
    <xf numFmtId="168" fontId="13" fillId="0" borderId="3" xfId="1" applyNumberFormat="1" applyFont="1" applyBorder="1"/>
    <xf numFmtId="168" fontId="13" fillId="0" borderId="1" xfId="1" applyNumberFormat="1" applyFont="1" applyBorder="1" applyAlignment="1">
      <alignment horizontal="center" vertical="center" wrapText="1"/>
    </xf>
    <xf numFmtId="168" fontId="7" fillId="0" borderId="2" xfId="1" applyNumberFormat="1" applyFont="1" applyBorder="1"/>
    <xf numFmtId="0" fontId="13" fillId="0" borderId="0" xfId="0" applyFont="1" applyAlignment="1">
      <alignment horizontal="center" vertical="center"/>
    </xf>
    <xf numFmtId="41" fontId="21" fillId="0" borderId="0" xfId="1" applyFont="1" applyFill="1" applyAlignment="1">
      <alignment horizontal="right" vertical="top"/>
    </xf>
    <xf numFmtId="0" fontId="0" fillId="0" borderId="0" xfId="0" pivotButton="1"/>
    <xf numFmtId="166" fontId="0" fillId="0" borderId="0" xfId="0" applyNumberFormat="1"/>
    <xf numFmtId="9" fontId="0" fillId="0" borderId="0" xfId="10" applyFont="1"/>
    <xf numFmtId="41" fontId="0" fillId="0" borderId="0" xfId="1" applyFont="1"/>
    <xf numFmtId="0" fontId="7" fillId="0" borderId="0" xfId="0" applyFont="1" applyAlignment="1">
      <alignment horizontal="left" vertical="top" wrapText="1"/>
    </xf>
    <xf numFmtId="164" fontId="7" fillId="0" borderId="0" xfId="0" applyNumberFormat="1" applyFont="1"/>
    <xf numFmtId="0" fontId="7" fillId="0" borderId="0" xfId="0" applyFont="1" applyAlignment="1">
      <alignment horizontal="left" wrapText="1"/>
    </xf>
    <xf numFmtId="0" fontId="7" fillId="0" borderId="0" xfId="0" applyFont="1" applyAlignment="1">
      <alignment horizontal="left" vertical="top" wrapText="1"/>
    </xf>
    <xf numFmtId="0" fontId="13" fillId="3" borderId="0" xfId="0" applyFont="1" applyFill="1" applyAlignment="1">
      <alignment horizontal="center"/>
    </xf>
    <xf numFmtId="0" fontId="14" fillId="0" borderId="0" xfId="0" applyFont="1" applyAlignment="1">
      <alignment horizontal="center" wrapText="1"/>
    </xf>
    <xf numFmtId="0" fontId="13" fillId="0" borderId="0" xfId="0" applyFont="1" applyAlignment="1">
      <alignment horizontal="left" wrapText="1"/>
    </xf>
    <xf numFmtId="0" fontId="7" fillId="0" borderId="0" xfId="0" applyFont="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0" fillId="0" borderId="5"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14" fontId="10" fillId="0" borderId="5" xfId="2" applyNumberFormat="1" applyFont="1" applyBorder="1" applyAlignment="1">
      <alignment horizontal="center" vertical="center"/>
    </xf>
    <xf numFmtId="14" fontId="10" fillId="0" borderId="6" xfId="2" applyNumberFormat="1" applyFont="1" applyBorder="1" applyAlignment="1">
      <alignment horizontal="center" vertical="center"/>
    </xf>
    <xf numFmtId="14" fontId="10" fillId="0" borderId="7" xfId="2" applyNumberFormat="1" applyFont="1" applyBorder="1" applyAlignment="1">
      <alignment horizontal="center" vertical="center"/>
    </xf>
    <xf numFmtId="0" fontId="9" fillId="0" borderId="0" xfId="2" applyFont="1" applyBorder="1" applyAlignment="1">
      <alignment horizontal="left" vertical="top" wrapText="1"/>
    </xf>
    <xf numFmtId="0" fontId="10" fillId="0" borderId="5" xfId="2" applyFont="1" applyBorder="1" applyAlignment="1">
      <alignment horizontal="center" vertical="top"/>
    </xf>
    <xf numFmtId="0" fontId="10" fillId="0" borderId="6" xfId="2" applyFont="1" applyBorder="1" applyAlignment="1">
      <alignment horizontal="center" vertical="top"/>
    </xf>
    <xf numFmtId="0" fontId="10" fillId="0" borderId="7" xfId="2" applyFont="1" applyBorder="1" applyAlignment="1">
      <alignment horizontal="center" vertical="top"/>
    </xf>
    <xf numFmtId="0" fontId="17" fillId="0" borderId="0" xfId="0" applyFont="1" applyAlignment="1">
      <alignment horizontal="left"/>
    </xf>
    <xf numFmtId="0" fontId="7" fillId="0" borderId="0" xfId="0" applyFont="1" applyAlignment="1">
      <alignment horizontal="center"/>
    </xf>
    <xf numFmtId="0" fontId="14" fillId="0" borderId="0" xfId="0" applyFont="1" applyAlignment="1">
      <alignment horizontal="center"/>
    </xf>
    <xf numFmtId="0" fontId="13" fillId="0" borderId="0" xfId="0" applyFont="1" applyAlignment="1">
      <alignment horizontal="center"/>
    </xf>
    <xf numFmtId="0" fontId="13" fillId="0" borderId="2" xfId="0" applyFont="1" applyBorder="1" applyAlignment="1">
      <alignment horizontal="left" wrapText="1"/>
    </xf>
    <xf numFmtId="0" fontId="13" fillId="0" borderId="4" xfId="0" applyFont="1" applyBorder="1" applyAlignment="1">
      <alignment horizontal="left" wrapText="1"/>
    </xf>
    <xf numFmtId="166" fontId="13" fillId="0" borderId="2" xfId="1" applyNumberFormat="1" applyFont="1" applyFill="1" applyBorder="1" applyAlignment="1">
      <alignment horizontal="center"/>
    </xf>
    <xf numFmtId="166" fontId="13" fillId="0" borderId="4" xfId="1" applyNumberFormat="1" applyFont="1" applyFill="1" applyBorder="1" applyAlignment="1">
      <alignment horizontal="center"/>
    </xf>
    <xf numFmtId="0" fontId="9" fillId="0" borderId="0" xfId="2" applyFont="1" applyBorder="1" applyAlignment="1">
      <alignment horizontal="left" vertical="center" wrapText="1"/>
    </xf>
    <xf numFmtId="0" fontId="19" fillId="2" borderId="2" xfId="0" applyFont="1" applyFill="1" applyBorder="1" applyAlignment="1">
      <alignment vertical="center"/>
    </xf>
    <xf numFmtId="0" fontId="19" fillId="2" borderId="4" xfId="0" applyFont="1" applyFill="1" applyBorder="1" applyAlignment="1">
      <alignment vertical="center"/>
    </xf>
    <xf numFmtId="166" fontId="19" fillId="0" borderId="10" xfId="1" applyNumberFormat="1" applyFont="1" applyFill="1" applyBorder="1" applyAlignment="1">
      <alignment horizontal="center" vertical="center"/>
    </xf>
    <xf numFmtId="166" fontId="19" fillId="0" borderId="8" xfId="1" applyNumberFormat="1" applyFont="1" applyFill="1" applyBorder="1" applyAlignment="1">
      <alignment horizontal="center" vertical="center"/>
    </xf>
    <xf numFmtId="166" fontId="19" fillId="0" borderId="13" xfId="1" applyNumberFormat="1" applyFont="1" applyFill="1" applyBorder="1" applyAlignment="1">
      <alignment horizontal="center" vertical="center"/>
    </xf>
    <xf numFmtId="166" fontId="19" fillId="0" borderId="2" xfId="1" applyNumberFormat="1" applyFont="1" applyFill="1" applyBorder="1" applyAlignment="1">
      <alignment horizontal="center" vertical="center"/>
    </xf>
    <xf numFmtId="0" fontId="9" fillId="0" borderId="8" xfId="2" applyFont="1" applyBorder="1" applyAlignment="1">
      <alignment horizontal="left" vertical="center" wrapText="1"/>
    </xf>
    <xf numFmtId="0" fontId="9" fillId="0" borderId="9" xfId="2" applyFont="1" applyBorder="1" applyAlignment="1">
      <alignment horizontal="left" vertical="center" wrapText="1"/>
    </xf>
  </cellXfs>
  <cellStyles count="11">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11.537895949077" createdVersion="8" refreshedVersion="8" minRefreshableVersion="3" recordCount="380" xr:uid="{D77EB8C8-BCFE-764C-BBD4-16D7956E0795}">
  <cacheSource type="worksheet">
    <worksheetSource ref="B144:O585" sheet="NOTAS"/>
  </cacheSource>
  <cacheFields count="14">
    <cacheField name="Instrumento" numFmtId="0">
      <sharedItems count="6">
        <s v="BONOS AFD"/>
        <s v="BONOS"/>
        <s v="CDA"/>
        <s v="BONOS FINANCIEROS"/>
        <s v="BONOS SUBORDINADOS"/>
        <s v="BONOS DEL EXTERIOR"/>
      </sharedItems>
    </cacheField>
    <cacheField name="Emisor" numFmtId="0">
      <sharedItems count="24">
        <s v="Agencia Financiera de Desarrollo"/>
        <s v="Automaq S.A.E.C.A."/>
        <s v="Banco Atlas S.A."/>
        <s v="Banco Basa S.A."/>
        <s v="Banco Continental S.A.E.C.A."/>
        <s v="Banco Familiar S.A.E.C.A."/>
        <s v="Banco GNB Paraguay S.A."/>
        <s v="Banco ItaÃº Paraguay S.A."/>
        <s v="Banco Nacional de Fomento"/>
        <s v="Banco Rio S.A.E.C.A."/>
        <s v="Bancop S.A"/>
        <s v="Cementos ConcepciÃ³n S.A.E."/>
        <s v="Estados Unidos de AmÃ©rica"/>
        <s v="FINANCIERA FIC S.A."/>
        <s v="Financiera Paraguayo Japonesa"/>
        <s v="FrigorÃ­fico ConcepciÃ³n S.A."/>
        <s v="Grupo Vazquez S.A.E."/>
        <s v="ITTI S.A.E.C.A."/>
        <s v="Kurosu Y Cia. S.A."/>
        <s v="Solar Banco S.A.E."/>
        <s v="Sudameris Bank S.A.E.C.A."/>
        <s v="Tu Financiera S.A.E.C.A."/>
        <s v="UENO BANK S.A."/>
        <s v="Zeta Banco S.A.E.C.A."/>
      </sharedItems>
    </cacheField>
    <cacheField name="Grupo" numFmtId="0">
      <sharedItems containsBlank="1" count="3">
        <m/>
        <s v="Grupo Cartes Montaña"/>
        <s v="Grupo Vazquez S.A.E."/>
      </sharedItems>
    </cacheField>
    <cacheField name="Sector" numFmtId="0">
      <sharedItems/>
    </cacheField>
    <cacheField name="País" numFmtId="0">
      <sharedItems containsBlank="1"/>
    </cacheField>
    <cacheField name="Fecha_x000a_Compra" numFmtId="0">
      <sharedItems/>
    </cacheField>
    <cacheField name="Fecha_x000a_ Vto." numFmtId="0">
      <sharedItems/>
    </cacheField>
    <cacheField name="Moneda" numFmtId="0">
      <sharedItems/>
    </cacheField>
    <cacheField name="Monto" numFmtId="0">
      <sharedItems containsSemiMixedTypes="0" containsString="0" containsNumber="1" minValue="1228.4000000000001" maxValue="5498356.1600000001"/>
    </cacheField>
    <cacheField name="Val. Compra" numFmtId="0">
      <sharedItems containsSemiMixedTypes="0" containsString="0" containsNumber="1" minValue="1016.5" maxValue="4000000.01"/>
    </cacheField>
    <cacheField name="Val. Contable" numFmtId="166">
      <sharedItems containsSemiMixedTypes="0" containsString="0" containsNumber="1" minValue="1001.33" maxValue="4001628.97"/>
    </cacheField>
    <cacheField name="Val. Nominal" numFmtId="0">
      <sharedItems containsSemiMixedTypes="0" containsString="0" containsNumber="1" minValue="1228.4000000000001" maxValue="5498356.1600000001"/>
    </cacheField>
    <cacheField name="Tasa" numFmtId="0">
      <sharedItems containsSemiMixedTypes="0" containsString="0" containsNumber="1" minValue="3.42" maxValue="11.25"/>
    </cacheField>
    <cacheField name="Estado" numFmtId="0">
      <sharedItems count="1">
        <s v="ACTIV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0">
  <r>
    <x v="0"/>
    <x v="0"/>
    <x v="0"/>
    <s v="Publico"/>
    <m/>
    <s v="09/05/2025"/>
    <s v="08/05/2028"/>
    <s v="USD"/>
    <n v="1165150.69"/>
    <n v="1000000"/>
    <n v="1007793.5"/>
    <n v="1165150.69"/>
    <n v="5.5"/>
    <x v="0"/>
  </r>
  <r>
    <x v="1"/>
    <x v="1"/>
    <x v="0"/>
    <s v="Financiero"/>
    <s v="Paraguay"/>
    <s v="20/07/2022"/>
    <s v="21/06/2027"/>
    <s v="USD"/>
    <n v="1144787.74"/>
    <n v="901084.94"/>
    <n v="909632.79"/>
    <n v="1144787.74"/>
    <n v="5.5"/>
    <x v="0"/>
  </r>
  <r>
    <x v="1"/>
    <x v="1"/>
    <x v="0"/>
    <s v="Financiero"/>
    <s v="Paraguay"/>
    <s v="11/08/2022"/>
    <s v="21/06/2027"/>
    <s v="USD"/>
    <n v="1271986.32"/>
    <n v="1004520.55"/>
    <n v="1010707.49"/>
    <n v="1271986.32"/>
    <n v="5.5"/>
    <x v="0"/>
  </r>
  <r>
    <x v="1"/>
    <x v="1"/>
    <x v="0"/>
    <s v="Financiero"/>
    <s v="Paraguay"/>
    <s v="17/02/2025"/>
    <s v="21/06/2027"/>
    <s v="USD"/>
    <n v="57770.43"/>
    <n v="51207.47"/>
    <n v="51545.79"/>
    <n v="57770.43"/>
    <n v="5.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08/10/2024"/>
    <s v="13/04/2026"/>
    <s v="USD"/>
    <n v="272874"/>
    <n v="250000"/>
    <n v="253655.12"/>
    <n v="272874"/>
    <n v="6.05"/>
    <x v="0"/>
  </r>
  <r>
    <x v="2"/>
    <x v="2"/>
    <x v="0"/>
    <s v="Financiero"/>
    <s v="Paraguay"/>
    <s v="13/12/2024"/>
    <s v="16/06/2026"/>
    <s v="USD"/>
    <n v="271849"/>
    <n v="250354.53"/>
    <n v="250970.66"/>
    <n v="271849"/>
    <n v="5.7"/>
    <x v="0"/>
  </r>
  <r>
    <x v="2"/>
    <x v="2"/>
    <x v="0"/>
    <s v="Financiero"/>
    <s v="Paraguay"/>
    <s v="13/12/2024"/>
    <s v="16/06/2026"/>
    <s v="USD"/>
    <n v="271849"/>
    <n v="250354.53"/>
    <n v="250970.66"/>
    <n v="271849"/>
    <n v="5.7"/>
    <x v="0"/>
  </r>
  <r>
    <x v="2"/>
    <x v="2"/>
    <x v="0"/>
    <s v="Financiero"/>
    <s v="Paraguay"/>
    <s v="13/12/2024"/>
    <s v="16/06/2026"/>
    <s v="USD"/>
    <n v="271849"/>
    <n v="250354.53"/>
    <n v="250970.66"/>
    <n v="271849"/>
    <n v="5.7"/>
    <x v="0"/>
  </r>
  <r>
    <x v="2"/>
    <x v="2"/>
    <x v="0"/>
    <s v="Financiero"/>
    <s v="Paraguay"/>
    <s v="13/12/2024"/>
    <s v="16/06/2026"/>
    <s v="USD"/>
    <n v="271849"/>
    <n v="250354.53"/>
    <n v="250970.66"/>
    <n v="271849"/>
    <n v="5.7"/>
    <x v="0"/>
  </r>
  <r>
    <x v="2"/>
    <x v="2"/>
    <x v="0"/>
    <s v="Financiero"/>
    <s v="Paraguay"/>
    <s v="22/01/2025"/>
    <s v="27/07/2026"/>
    <s v="USD"/>
    <n v="272874"/>
    <n v="250415.22"/>
    <n v="256886.67"/>
    <n v="272874"/>
    <n v="5.94"/>
    <x v="0"/>
  </r>
  <r>
    <x v="2"/>
    <x v="2"/>
    <x v="0"/>
    <s v="Financiero"/>
    <s v="Paraguay"/>
    <s v="22/01/2025"/>
    <s v="27/07/2026"/>
    <s v="USD"/>
    <n v="272874"/>
    <n v="250415.22"/>
    <n v="256886.67"/>
    <n v="272874"/>
    <n v="5.94"/>
    <x v="0"/>
  </r>
  <r>
    <x v="2"/>
    <x v="2"/>
    <x v="0"/>
    <s v="Financiero"/>
    <s v="Paraguay"/>
    <s v="22/01/2025"/>
    <s v="27/07/2026"/>
    <s v="USD"/>
    <n v="272874"/>
    <n v="250415.22"/>
    <n v="256886.67"/>
    <n v="272874"/>
    <n v="5.94"/>
    <x v="0"/>
  </r>
  <r>
    <x v="2"/>
    <x v="2"/>
    <x v="0"/>
    <s v="Financiero"/>
    <s v="Paraguay"/>
    <s v="22/01/2025"/>
    <s v="27/07/2026"/>
    <s v="USD"/>
    <n v="272874"/>
    <n v="250415.22"/>
    <n v="256886.67"/>
    <n v="272874"/>
    <n v="5.94"/>
    <x v="0"/>
  </r>
  <r>
    <x v="2"/>
    <x v="2"/>
    <x v="0"/>
    <s v="Financiero"/>
    <s v="Paraguay"/>
    <s v="24/01/2025"/>
    <s v="27/07/2026"/>
    <s v="USD"/>
    <n v="273063"/>
    <n v="250767.8"/>
    <n v="257047.94"/>
    <n v="273063"/>
    <n v="5.92"/>
    <x v="0"/>
  </r>
  <r>
    <x v="2"/>
    <x v="2"/>
    <x v="0"/>
    <s v="Financiero"/>
    <s v="Paraguay"/>
    <s v="24/01/2025"/>
    <s v="27/07/2026"/>
    <s v="USD"/>
    <n v="273063"/>
    <n v="250767.8"/>
    <n v="257047.94"/>
    <n v="273063"/>
    <n v="5.92"/>
    <x v="0"/>
  </r>
  <r>
    <x v="2"/>
    <x v="2"/>
    <x v="0"/>
    <s v="Financiero"/>
    <s v="Paraguay"/>
    <s v="24/01/2025"/>
    <s v="27/07/2026"/>
    <s v="USD"/>
    <n v="273063"/>
    <n v="250767.8"/>
    <n v="257047.94"/>
    <n v="273063"/>
    <n v="5.92"/>
    <x v="0"/>
  </r>
  <r>
    <x v="2"/>
    <x v="2"/>
    <x v="0"/>
    <s v="Financiero"/>
    <s v="Paraguay"/>
    <s v="24/01/2025"/>
    <s v="27/07/2026"/>
    <s v="USD"/>
    <n v="273063"/>
    <n v="250767.8"/>
    <n v="257047.94"/>
    <n v="273063"/>
    <n v="5.92"/>
    <x v="0"/>
  </r>
  <r>
    <x v="2"/>
    <x v="2"/>
    <x v="0"/>
    <s v="Financiero"/>
    <s v="Paraguay"/>
    <s v="19/11/2025"/>
    <s v="06/07/2026"/>
    <s v="USD"/>
    <n v="158446"/>
    <n v="152984.64000000001"/>
    <n v="153972"/>
    <n v="158446"/>
    <n v="5.75"/>
    <x v="0"/>
  </r>
  <r>
    <x v="3"/>
    <x v="3"/>
    <x v="0"/>
    <s v="Financiero"/>
    <s v="Paraguay"/>
    <s v="14/06/2022"/>
    <s v="17/05/2027"/>
    <s v="USD"/>
    <n v="129917.8"/>
    <n v="100561.64"/>
    <n v="100782.97"/>
    <n v="129917.8"/>
    <n v="6"/>
    <x v="0"/>
  </r>
  <r>
    <x v="3"/>
    <x v="3"/>
    <x v="0"/>
    <s v="Financiero"/>
    <s v="Paraguay"/>
    <s v="11/07/2022"/>
    <s v="01/03/2027"/>
    <s v="USD"/>
    <n v="31217.37"/>
    <n v="25375.86"/>
    <n v="25175.81"/>
    <n v="31217.37"/>
    <n v="5.25"/>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21/08/2023"/>
    <s v="17/05/2027"/>
    <s v="USD"/>
    <n v="61219.25"/>
    <n v="50000"/>
    <n v="50360.28"/>
    <n v="61219.25"/>
    <n v="6"/>
    <x v="0"/>
  </r>
  <r>
    <x v="3"/>
    <x v="3"/>
    <x v="0"/>
    <s v="Financiero"/>
    <s v="Paraguay"/>
    <s v="05/09/2023"/>
    <s v="17/05/2027"/>
    <s v="USD"/>
    <n v="6121.85"/>
    <n v="5012.34"/>
    <n v="5036.05"/>
    <n v="6121.85"/>
    <n v="6"/>
    <x v="0"/>
  </r>
  <r>
    <x v="4"/>
    <x v="3"/>
    <x v="0"/>
    <s v="Financiero"/>
    <s v="Paraguay"/>
    <s v="29/11/2023"/>
    <s v="25/08/2028"/>
    <s v="USD"/>
    <n v="35075"/>
    <n v="26443.78"/>
    <n v="26163.69"/>
    <n v="35075"/>
    <n v="7"/>
    <x v="0"/>
  </r>
  <r>
    <x v="4"/>
    <x v="3"/>
    <x v="0"/>
    <s v="Financiero"/>
    <s v="Paraguay"/>
    <s v="15/04/2025"/>
    <s v="04/11/2031"/>
    <s v="USD"/>
    <n v="86877.29"/>
    <n v="62050.98"/>
    <n v="62253.08"/>
    <n v="86877.29"/>
    <n v="6"/>
    <x v="0"/>
  </r>
  <r>
    <x v="4"/>
    <x v="3"/>
    <x v="0"/>
    <s v="Financiero"/>
    <s v="Paraguay"/>
    <s v="18/12/2025"/>
    <s v="08/01/2026"/>
    <s v="USD"/>
    <n v="2519899.4700000002"/>
    <n v="2512671.23"/>
    <n v="2517143.41"/>
    <n v="2519899.4700000002"/>
    <n v="5"/>
    <x v="0"/>
  </r>
  <r>
    <x v="4"/>
    <x v="4"/>
    <x v="0"/>
    <s v="Financiero"/>
    <s v="Paraguay"/>
    <s v="16/03/2022"/>
    <s v="29/10/2027"/>
    <s v="USD"/>
    <n v="6802.48"/>
    <n v="5115.0600000000004"/>
    <n v="5057.09"/>
    <n v="6802.48"/>
    <n v="6"/>
    <x v="0"/>
  </r>
  <r>
    <x v="2"/>
    <x v="4"/>
    <x v="0"/>
    <s v="Financiero"/>
    <s v="Paraguay"/>
    <s v="09/01/2025"/>
    <s v="07/01/2026"/>
    <s v="USD"/>
    <n v="105914.11"/>
    <n v="100193.96"/>
    <n v="101379.55"/>
    <n v="105914.11"/>
    <n v="5.75"/>
    <x v="0"/>
  </r>
  <r>
    <x v="2"/>
    <x v="4"/>
    <x v="0"/>
    <s v="Financiero"/>
    <s v="Paraguay"/>
    <s v="09/01/2025"/>
    <s v="07/01/2026"/>
    <s v="USD"/>
    <n v="105914.11"/>
    <n v="100193.96"/>
    <n v="101379.55"/>
    <n v="105914.11"/>
    <n v="5.75"/>
    <x v="0"/>
  </r>
  <r>
    <x v="2"/>
    <x v="4"/>
    <x v="0"/>
    <s v="Financiero"/>
    <s v="Paraguay"/>
    <s v="09/01/2025"/>
    <s v="07/01/2026"/>
    <s v="USD"/>
    <n v="105914.11"/>
    <n v="100193.96"/>
    <n v="101379.55"/>
    <n v="105914.11"/>
    <n v="5.75"/>
    <x v="0"/>
  </r>
  <r>
    <x v="2"/>
    <x v="4"/>
    <x v="0"/>
    <s v="Financiero"/>
    <s v="Paraguay"/>
    <s v="09/01/2025"/>
    <s v="07/01/2026"/>
    <s v="USD"/>
    <n v="105914.11"/>
    <n v="100193.96"/>
    <n v="101379.55"/>
    <n v="105914.11"/>
    <n v="5.75"/>
    <x v="0"/>
  </r>
  <r>
    <x v="2"/>
    <x v="4"/>
    <x v="0"/>
    <s v="Financiero"/>
    <s v="Paraguay"/>
    <s v="09/01/2025"/>
    <s v="07/01/2026"/>
    <s v="USD"/>
    <n v="105914.11"/>
    <n v="100193.96"/>
    <n v="101379.55"/>
    <n v="105914.11"/>
    <n v="5.75"/>
    <x v="0"/>
  </r>
  <r>
    <x v="4"/>
    <x v="4"/>
    <x v="0"/>
    <s v="Financiero"/>
    <s v="Paraguay"/>
    <s v="13/05/2025"/>
    <s v="12/05/2028"/>
    <s v="USD"/>
    <n v="52942.54"/>
    <n v="44032.55"/>
    <n v="44434.52"/>
    <n v="52942.54"/>
    <n v="6.75"/>
    <x v="0"/>
  </r>
  <r>
    <x v="2"/>
    <x v="4"/>
    <x v="0"/>
    <s v="Financiero"/>
    <s v="Paraguay"/>
    <s v="05/12/2025"/>
    <s v="22/01/2026"/>
    <s v="USD"/>
    <n v="70992.479999999996"/>
    <n v="70461.48"/>
    <n v="70748.61"/>
    <n v="70992.479999999996"/>
    <n v="5.75"/>
    <x v="0"/>
  </r>
  <r>
    <x v="2"/>
    <x v="4"/>
    <x v="0"/>
    <s v="Financiero"/>
    <s v="Paraguay"/>
    <s v="05/12/2025"/>
    <s v="22/01/2026"/>
    <s v="USD"/>
    <n v="101417.84"/>
    <n v="100659.27"/>
    <n v="101069.45"/>
    <n v="101417.84"/>
    <n v="5.75"/>
    <x v="0"/>
  </r>
  <r>
    <x v="2"/>
    <x v="4"/>
    <x v="0"/>
    <s v="Financiero"/>
    <s v="Paraguay"/>
    <s v="05/12/2025"/>
    <s v="22/01/2026"/>
    <s v="USD"/>
    <n v="101417.84"/>
    <n v="100659.27"/>
    <n v="101069.45"/>
    <n v="101417.84"/>
    <n v="5.75"/>
    <x v="0"/>
  </r>
  <r>
    <x v="2"/>
    <x v="4"/>
    <x v="0"/>
    <s v="Financiero"/>
    <s v="Paraguay"/>
    <s v="05/12/2025"/>
    <s v="22/01/2026"/>
    <s v="USD"/>
    <n v="101417.84"/>
    <n v="100659.27"/>
    <n v="101069.45"/>
    <n v="101417.84"/>
    <n v="5.75"/>
    <x v="0"/>
  </r>
  <r>
    <x v="2"/>
    <x v="4"/>
    <x v="0"/>
    <s v="Financiero"/>
    <s v="Paraguay"/>
    <s v="05/12/2025"/>
    <s v="22/01/2026"/>
    <s v="USD"/>
    <n v="101417.84"/>
    <n v="100659.27"/>
    <n v="101069.45"/>
    <n v="101417.84"/>
    <n v="5.75"/>
    <x v="0"/>
  </r>
  <r>
    <x v="2"/>
    <x v="5"/>
    <x v="0"/>
    <s v="Financiero"/>
    <s v="Paraguay"/>
    <s v="25/11/2025"/>
    <s v="23/06/2026"/>
    <s v="USD"/>
    <n v="312004.09999999998"/>
    <n v="301975.40000000002"/>
    <n v="302131.40999999997"/>
    <n v="312004.09999999998"/>
    <n v="5.8"/>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06/11/2024"/>
    <s v="11/05/2026"/>
    <s v="USD"/>
    <n v="272266.46000000002"/>
    <n v="250000"/>
    <n v="252338.92"/>
    <n v="272266.46000000002"/>
    <n v="5.9"/>
    <x v="0"/>
  </r>
  <r>
    <x v="2"/>
    <x v="6"/>
    <x v="0"/>
    <s v="Financiero"/>
    <s v="Paraguay"/>
    <s v="24/01/2025"/>
    <s v="28/07/2026"/>
    <s v="USD"/>
    <n v="272226.05"/>
    <n v="250361.71"/>
    <n v="253006.96"/>
    <n v="272226.05"/>
    <n v="5.8"/>
    <x v="0"/>
  </r>
  <r>
    <x v="2"/>
    <x v="6"/>
    <x v="0"/>
    <s v="Financiero"/>
    <s v="Paraguay"/>
    <s v="24/01/2025"/>
    <s v="28/07/2026"/>
    <s v="USD"/>
    <n v="272226.05"/>
    <n v="250361.71"/>
    <n v="253006.96"/>
    <n v="272226.05"/>
    <n v="5.8"/>
    <x v="0"/>
  </r>
  <r>
    <x v="2"/>
    <x v="6"/>
    <x v="0"/>
    <s v="Financiero"/>
    <s v="Paraguay"/>
    <s v="24/01/2025"/>
    <s v="28/07/2026"/>
    <s v="USD"/>
    <n v="272226.05"/>
    <n v="250361.71"/>
    <n v="253006.96"/>
    <n v="272226.05"/>
    <n v="5.8"/>
    <x v="0"/>
  </r>
  <r>
    <x v="2"/>
    <x v="6"/>
    <x v="0"/>
    <s v="Financiero"/>
    <s v="Paraguay"/>
    <s v="24/01/2025"/>
    <s v="28/07/2026"/>
    <s v="USD"/>
    <n v="272226.05"/>
    <n v="250361.71"/>
    <n v="253006.96"/>
    <n v="272226.05"/>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8/01/2025"/>
    <s v="03/08/2026"/>
    <s v="USD"/>
    <n v="272306.87"/>
    <n v="250361.92"/>
    <n v="252767.06"/>
    <n v="272306.87"/>
    <n v="5.8"/>
    <x v="0"/>
  </r>
  <r>
    <x v="2"/>
    <x v="6"/>
    <x v="0"/>
    <s v="Financiero"/>
    <s v="Paraguay"/>
    <s v="23/07/2025"/>
    <s v="27/01/2027"/>
    <s v="USD"/>
    <n v="218416.97"/>
    <n v="200432.35"/>
    <n v="202679.63"/>
    <n v="218416.97"/>
    <n v="5.95"/>
    <x v="0"/>
  </r>
  <r>
    <x v="2"/>
    <x v="6"/>
    <x v="0"/>
    <s v="Financiero"/>
    <s v="Paraguay"/>
    <s v="23/07/2025"/>
    <s v="27/01/2027"/>
    <s v="USD"/>
    <n v="218416.97"/>
    <n v="200432.35"/>
    <n v="202679.63"/>
    <n v="218416.97"/>
    <n v="5.95"/>
    <x v="0"/>
  </r>
  <r>
    <x v="2"/>
    <x v="6"/>
    <x v="0"/>
    <s v="Financiero"/>
    <s v="Paraguay"/>
    <s v="23/07/2025"/>
    <s v="27/01/2027"/>
    <s v="USD"/>
    <n v="218416.97"/>
    <n v="200432.35"/>
    <n v="202679.63"/>
    <n v="218416.97"/>
    <n v="5.95"/>
    <x v="0"/>
  </r>
  <r>
    <x v="2"/>
    <x v="6"/>
    <x v="0"/>
    <s v="Financiero"/>
    <s v="Paraguay"/>
    <s v="23/07/2025"/>
    <s v="27/01/2027"/>
    <s v="USD"/>
    <n v="218416.97"/>
    <n v="200432.35"/>
    <n v="202679.63"/>
    <n v="218416.97"/>
    <n v="5.95"/>
    <x v="0"/>
  </r>
  <r>
    <x v="2"/>
    <x v="6"/>
    <x v="0"/>
    <s v="Financiero"/>
    <s v="Paraguay"/>
    <s v="23/07/2025"/>
    <s v="27/01/2027"/>
    <s v="USD"/>
    <n v="218416.97"/>
    <n v="200432.35"/>
    <n v="202679.63"/>
    <n v="218416.97"/>
    <n v="5.95"/>
    <x v="0"/>
  </r>
  <r>
    <x v="2"/>
    <x v="6"/>
    <x v="0"/>
    <s v="Financiero"/>
    <s v="Paraguay"/>
    <s v="20/11/2025"/>
    <s v="25/06/2026"/>
    <s v="USD"/>
    <n v="311120.56"/>
    <n v="300764.28000000003"/>
    <n v="301205.62"/>
    <n v="311120.56"/>
    <n v="5.8"/>
    <x v="0"/>
  </r>
  <r>
    <x v="2"/>
    <x v="6"/>
    <x v="0"/>
    <s v="Financiero"/>
    <s v="Paraguay"/>
    <s v="17/12/2025"/>
    <s v="09/06/2026"/>
    <s v="USD"/>
    <n v="514952.07"/>
    <n v="500162.54"/>
    <n v="501283.92"/>
    <n v="514952.07"/>
    <n v="5.9"/>
    <x v="0"/>
  </r>
  <r>
    <x v="3"/>
    <x v="7"/>
    <x v="0"/>
    <s v="Financiero"/>
    <s v="Paraguay"/>
    <s v="25/07/2025"/>
    <s v="19/06/2026"/>
    <s v="USD"/>
    <n v="105250"/>
    <n v="100517.81"/>
    <n v="100173.42"/>
    <n v="105250"/>
    <n v="5.24"/>
    <x v="0"/>
  </r>
  <r>
    <x v="3"/>
    <x v="7"/>
    <x v="0"/>
    <s v="Financiero"/>
    <s v="Paraguay"/>
    <s v="26/11/2025"/>
    <s v="19/06/2026"/>
    <s v="USD"/>
    <n v="52625"/>
    <n v="51080.68"/>
    <n v="50028.66"/>
    <n v="52625"/>
    <n v="5.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04/10/2024"/>
    <s v="05/10/2027"/>
    <s v="USD"/>
    <n v="118466.81"/>
    <n v="100000"/>
    <n v="101437.8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1/10/2024"/>
    <s v="22/10/2027"/>
    <s v="USD"/>
    <n v="118466.81"/>
    <n v="99999.99"/>
    <n v="101185.34"/>
    <n v="118466.81"/>
    <n v="6.15"/>
    <x v="0"/>
  </r>
  <r>
    <x v="2"/>
    <x v="8"/>
    <x v="0"/>
    <s v="Financiero"/>
    <s v="Paraguay"/>
    <s v="27/12/2024"/>
    <s v="22/10/2027"/>
    <s v="USD"/>
    <n v="118466.81"/>
    <n v="101118.3"/>
    <n v="101185.45"/>
    <n v="118466.81"/>
    <n v="6.15"/>
    <x v="0"/>
  </r>
  <r>
    <x v="2"/>
    <x v="8"/>
    <x v="0"/>
    <s v="Financiero"/>
    <s v="Paraguay"/>
    <s v="27/12/2024"/>
    <s v="22/10/2027"/>
    <s v="USD"/>
    <n v="118466.81"/>
    <n v="101118.3"/>
    <n v="101185.45"/>
    <n v="118466.81"/>
    <n v="6.15"/>
    <x v="0"/>
  </r>
  <r>
    <x v="2"/>
    <x v="8"/>
    <x v="0"/>
    <s v="Financiero"/>
    <s v="Paraguay"/>
    <s v="27/12/2024"/>
    <s v="22/10/2027"/>
    <s v="USD"/>
    <n v="118466.81"/>
    <n v="101118.3"/>
    <n v="101185.45"/>
    <n v="118466.81"/>
    <n v="6.15"/>
    <x v="0"/>
  </r>
  <r>
    <x v="2"/>
    <x v="8"/>
    <x v="0"/>
    <s v="Financiero"/>
    <s v="Paraguay"/>
    <s v="27/12/2024"/>
    <s v="22/10/2027"/>
    <s v="USD"/>
    <n v="118466.81"/>
    <n v="101118.3"/>
    <n v="101185.45"/>
    <n v="118466.81"/>
    <n v="6.15"/>
    <x v="0"/>
  </r>
  <r>
    <x v="2"/>
    <x v="8"/>
    <x v="0"/>
    <s v="Financiero"/>
    <s v="Paraguay"/>
    <s v="27/12/2024"/>
    <s v="22/10/2027"/>
    <s v="USD"/>
    <n v="118466.81"/>
    <n v="101118.3"/>
    <n v="101185.45"/>
    <n v="118466.81"/>
    <n v="6.15"/>
    <x v="0"/>
  </r>
  <r>
    <x v="2"/>
    <x v="8"/>
    <x v="0"/>
    <s v="Financiero"/>
    <s v="Paraguay"/>
    <s v="08/01/2025"/>
    <s v="10/01/2028"/>
    <s v="USD"/>
    <n v="118032.85"/>
    <n v="100000.01"/>
    <n v="102891.09"/>
    <n v="118032.85"/>
    <n v="6"/>
    <x v="0"/>
  </r>
  <r>
    <x v="2"/>
    <x v="8"/>
    <x v="0"/>
    <s v="Financiero"/>
    <s v="Paraguay"/>
    <s v="08/01/2025"/>
    <s v="10/01/2028"/>
    <s v="USD"/>
    <n v="118032.85"/>
    <n v="100000.01"/>
    <n v="102891.09"/>
    <n v="118032.85"/>
    <n v="6"/>
    <x v="0"/>
  </r>
  <r>
    <x v="2"/>
    <x v="8"/>
    <x v="0"/>
    <s v="Financiero"/>
    <s v="Paraguay"/>
    <s v="08/01/2025"/>
    <s v="10/01/2028"/>
    <s v="USD"/>
    <n v="118032.85"/>
    <n v="100000.01"/>
    <n v="102891.09"/>
    <n v="118032.85"/>
    <n v="6"/>
    <x v="0"/>
  </r>
  <r>
    <x v="2"/>
    <x v="8"/>
    <x v="0"/>
    <s v="Financiero"/>
    <s v="Paraguay"/>
    <s v="08/01/2025"/>
    <s v="10/01/2028"/>
    <s v="USD"/>
    <n v="118032.85"/>
    <n v="100000.01"/>
    <n v="102891.09"/>
    <n v="118032.85"/>
    <n v="6"/>
    <x v="0"/>
  </r>
  <r>
    <x v="2"/>
    <x v="8"/>
    <x v="0"/>
    <s v="Financiero"/>
    <s v="Paraguay"/>
    <s v="08/01/2025"/>
    <s v="10/01/2028"/>
    <s v="USD"/>
    <n v="118032.85"/>
    <n v="100000.01"/>
    <n v="102891.09"/>
    <n v="118032.85"/>
    <n v="6"/>
    <x v="0"/>
  </r>
  <r>
    <x v="2"/>
    <x v="8"/>
    <x v="0"/>
    <s v="Financiero"/>
    <s v="Paraguay"/>
    <s v="09/01/2025"/>
    <s v="20/12/2027"/>
    <s v="USD"/>
    <n v="236666.82"/>
    <n v="201260.35"/>
    <n v="200795.99"/>
    <n v="236666.82"/>
    <n v="6"/>
    <x v="0"/>
  </r>
  <r>
    <x v="2"/>
    <x v="8"/>
    <x v="0"/>
    <s v="Financiero"/>
    <s v="Paraguay"/>
    <s v="09/01/2025"/>
    <s v="20/12/2027"/>
    <s v="USD"/>
    <n v="236666.82"/>
    <n v="201260.35"/>
    <n v="200795.99"/>
    <n v="236666.82"/>
    <n v="6"/>
    <x v="0"/>
  </r>
  <r>
    <x v="2"/>
    <x v="8"/>
    <x v="0"/>
    <s v="Financiero"/>
    <s v="Paraguay"/>
    <s v="09/01/2025"/>
    <s v="20/12/2027"/>
    <s v="USD"/>
    <n v="236666.82"/>
    <n v="201260.35"/>
    <n v="200795.99"/>
    <n v="236666.82"/>
    <n v="6"/>
    <x v="0"/>
  </r>
  <r>
    <x v="2"/>
    <x v="8"/>
    <x v="0"/>
    <s v="Financiero"/>
    <s v="Paraguay"/>
    <s v="09/01/2025"/>
    <s v="20/12/2027"/>
    <s v="USD"/>
    <n v="236666.82"/>
    <n v="201260.35"/>
    <n v="200795.99"/>
    <n v="236666.82"/>
    <n v="6"/>
    <x v="0"/>
  </r>
  <r>
    <x v="2"/>
    <x v="8"/>
    <x v="0"/>
    <s v="Financiero"/>
    <s v="Paraguay"/>
    <s v="09/01/2025"/>
    <s v="20/12/2027"/>
    <s v="USD"/>
    <n v="236666.82"/>
    <n v="201260.35"/>
    <n v="200795.99"/>
    <n v="236666.82"/>
    <n v="6"/>
    <x v="0"/>
  </r>
  <r>
    <x v="2"/>
    <x v="8"/>
    <x v="0"/>
    <s v="Financiero"/>
    <s v="Paraguay"/>
    <s v="13/01/2025"/>
    <s v="20/12/2027"/>
    <s v="USD"/>
    <n v="118316.69"/>
    <n v="100679.05"/>
    <n v="100381.7"/>
    <n v="118316.69"/>
    <n v="6"/>
    <x v="0"/>
  </r>
  <r>
    <x v="2"/>
    <x v="8"/>
    <x v="0"/>
    <s v="Financiero"/>
    <s v="Paraguay"/>
    <s v="13/01/2025"/>
    <s v="20/12/2027"/>
    <s v="USD"/>
    <n v="118316.69"/>
    <n v="100679.05"/>
    <n v="100381.7"/>
    <n v="118316.69"/>
    <n v="6"/>
    <x v="0"/>
  </r>
  <r>
    <x v="2"/>
    <x v="8"/>
    <x v="0"/>
    <s v="Financiero"/>
    <s v="Paraguay"/>
    <s v="13/01/2025"/>
    <s v="20/12/2027"/>
    <s v="USD"/>
    <n v="118316.69"/>
    <n v="100679.05"/>
    <n v="100381.7"/>
    <n v="118316.69"/>
    <n v="6"/>
    <x v="0"/>
  </r>
  <r>
    <x v="2"/>
    <x v="8"/>
    <x v="0"/>
    <s v="Financiero"/>
    <s v="Paraguay"/>
    <s v="27/01/2025"/>
    <s v="26/10/2027"/>
    <s v="USD"/>
    <n v="118616.94"/>
    <n v="102335.74"/>
    <n v="101604.83"/>
    <n v="118616.94"/>
    <n v="5.9"/>
    <x v="0"/>
  </r>
  <r>
    <x v="2"/>
    <x v="8"/>
    <x v="0"/>
    <s v="Financiero"/>
    <s v="Paraguay"/>
    <s v="13/02/2025"/>
    <s v="26/02/2027"/>
    <s v="USD"/>
    <n v="596838.35"/>
    <n v="535351.30000000005"/>
    <n v="529532.16000000003"/>
    <n v="596838.35"/>
    <n v="6"/>
    <x v="0"/>
  </r>
  <r>
    <x v="2"/>
    <x v="8"/>
    <x v="0"/>
    <s v="Financiero"/>
    <s v="Paraguay"/>
    <s v="13/05/2025"/>
    <s v="13/05/2028"/>
    <s v="USD"/>
    <n v="295791.75"/>
    <n v="250679.14"/>
    <n v="252530.24"/>
    <n v="295791.75"/>
    <n v="6"/>
    <x v="0"/>
  </r>
  <r>
    <x v="2"/>
    <x v="8"/>
    <x v="0"/>
    <s v="Financiero"/>
    <s v="Paraguay"/>
    <s v="13/05/2025"/>
    <s v="13/05/2028"/>
    <s v="USD"/>
    <n v="295791.75"/>
    <n v="250679.14"/>
    <n v="252530.24"/>
    <n v="295791.75"/>
    <n v="6"/>
    <x v="0"/>
  </r>
  <r>
    <x v="2"/>
    <x v="8"/>
    <x v="0"/>
    <s v="Financiero"/>
    <s v="Paraguay"/>
    <s v="13/05/2025"/>
    <s v="13/05/2028"/>
    <s v="USD"/>
    <n v="295791.75"/>
    <n v="250679.14"/>
    <n v="252530.24"/>
    <n v="295791.75"/>
    <n v="6"/>
    <x v="0"/>
  </r>
  <r>
    <x v="2"/>
    <x v="8"/>
    <x v="0"/>
    <s v="Financiero"/>
    <s v="Paraguay"/>
    <s v="13/05/2025"/>
    <s v="13/05/2028"/>
    <s v="USD"/>
    <n v="295791.75"/>
    <n v="250679.14"/>
    <n v="252530.24"/>
    <n v="295791.75"/>
    <n v="6"/>
    <x v="0"/>
  </r>
  <r>
    <x v="2"/>
    <x v="8"/>
    <x v="0"/>
    <s v="Financiero"/>
    <s v="Paraguay"/>
    <s v="22/05/2025"/>
    <s v="22/10/2027"/>
    <s v="USD"/>
    <n v="57700.11"/>
    <n v="50480.27"/>
    <n v="50761.95"/>
    <n v="57700.11"/>
    <n v="5.95"/>
    <x v="0"/>
  </r>
  <r>
    <x v="2"/>
    <x v="8"/>
    <x v="0"/>
    <s v="Financiero"/>
    <s v="Paraguay"/>
    <s v="22/05/2025"/>
    <s v="22/10/2027"/>
    <s v="USD"/>
    <n v="57700.11"/>
    <n v="50480.27"/>
    <n v="50761.95"/>
    <n v="57700.11"/>
    <n v="5.95"/>
    <x v="0"/>
  </r>
  <r>
    <x v="2"/>
    <x v="8"/>
    <x v="0"/>
    <s v="Financiero"/>
    <s v="Paraguay"/>
    <s v="22/05/2025"/>
    <s v="22/10/2027"/>
    <s v="USD"/>
    <n v="57700.11"/>
    <n v="50480.27"/>
    <n v="50761.95"/>
    <n v="57700.11"/>
    <n v="5.9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25/07/2025"/>
    <s v="01/09/2026"/>
    <s v="USD"/>
    <n v="54016.51"/>
    <n v="50773.3"/>
    <n v="50451.69"/>
    <n v="54016.51"/>
    <n v="5.85"/>
    <x v="0"/>
  </r>
  <r>
    <x v="2"/>
    <x v="8"/>
    <x v="0"/>
    <s v="Financiero"/>
    <s v="Paraguay"/>
    <s v="08/10/2025"/>
    <s v="09/10/2027"/>
    <s v="USD"/>
    <n v="560582.82999999996"/>
    <n v="500468.93"/>
    <n v="507375.43"/>
    <n v="560582.82999999996"/>
    <n v="6"/>
    <x v="0"/>
  </r>
  <r>
    <x v="2"/>
    <x v="8"/>
    <x v="0"/>
    <s v="Financiero"/>
    <s v="Paraguay"/>
    <s v="08/10/2025"/>
    <s v="09/10/2027"/>
    <s v="USD"/>
    <n v="560582.82999999996"/>
    <n v="500468.93"/>
    <n v="507375.43"/>
    <n v="560582.82999999996"/>
    <n v="6"/>
    <x v="0"/>
  </r>
  <r>
    <x v="2"/>
    <x v="8"/>
    <x v="0"/>
    <s v="Financiero"/>
    <s v="Paraguay"/>
    <s v="08/10/2025"/>
    <s v="09/10/2027"/>
    <s v="USD"/>
    <n v="560582.82999999996"/>
    <n v="500468.93"/>
    <n v="507375.43"/>
    <n v="560582.82999999996"/>
    <n v="6"/>
    <x v="0"/>
  </r>
  <r>
    <x v="2"/>
    <x v="8"/>
    <x v="0"/>
    <s v="Financiero"/>
    <s v="Paraguay"/>
    <s v="08/10/2025"/>
    <s v="09/10/2027"/>
    <s v="USD"/>
    <n v="560582.82999999996"/>
    <n v="500468.93"/>
    <n v="507375.43"/>
    <n v="560582.82999999996"/>
    <n v="6"/>
    <x v="0"/>
  </r>
  <r>
    <x v="2"/>
    <x v="8"/>
    <x v="0"/>
    <s v="Financiero"/>
    <s v="Paraguay"/>
    <s v="07/11/2025"/>
    <s v="07/11/2028"/>
    <s v="USD"/>
    <n v="59608.67"/>
    <n v="50000.02"/>
    <n v="50471.88"/>
    <n v="59608.67"/>
    <n v="6.4"/>
    <x v="0"/>
  </r>
  <r>
    <x v="2"/>
    <x v="8"/>
    <x v="0"/>
    <s v="Financiero"/>
    <s v="Paraguay"/>
    <s v="12/11/2025"/>
    <s v="04/11/2028"/>
    <s v="USD"/>
    <n v="298794.49"/>
    <n v="252380.24"/>
    <n v="254473.39"/>
    <n v="298794.49"/>
    <n v="6.2"/>
    <x v="0"/>
  </r>
  <r>
    <x v="2"/>
    <x v="8"/>
    <x v="0"/>
    <s v="Financiero"/>
    <s v="Paraguay"/>
    <s v="12/11/2025"/>
    <s v="04/11/2028"/>
    <s v="USD"/>
    <n v="298794.49"/>
    <n v="252380.24"/>
    <n v="254473.39"/>
    <n v="298794.49"/>
    <n v="6.2"/>
    <x v="0"/>
  </r>
  <r>
    <x v="2"/>
    <x v="8"/>
    <x v="0"/>
    <s v="Financiero"/>
    <s v="Paraguay"/>
    <s v="12/11/2025"/>
    <s v="04/11/2028"/>
    <s v="USD"/>
    <n v="298794.49"/>
    <n v="252380.24"/>
    <n v="254473.39"/>
    <n v="298794.49"/>
    <n v="6.2"/>
    <x v="0"/>
  </r>
  <r>
    <x v="2"/>
    <x v="8"/>
    <x v="0"/>
    <s v="Financiero"/>
    <s v="Paraguay"/>
    <s v="12/11/2025"/>
    <s v="04/11/2028"/>
    <s v="USD"/>
    <n v="298794.49"/>
    <n v="252380.24"/>
    <n v="254473.39"/>
    <n v="298794.49"/>
    <n v="6.2"/>
    <x v="0"/>
  </r>
  <r>
    <x v="2"/>
    <x v="8"/>
    <x v="0"/>
    <s v="Financiero"/>
    <s v="Paraguay"/>
    <s v="12/11/2025"/>
    <s v="04/11/2028"/>
    <s v="USD"/>
    <n v="298794.49"/>
    <n v="252380.24"/>
    <n v="254473.39"/>
    <n v="298794.49"/>
    <n v="6.2"/>
    <x v="0"/>
  </r>
  <r>
    <x v="2"/>
    <x v="8"/>
    <x v="0"/>
    <s v="Financiero"/>
    <s v="Paraguay"/>
    <s v="12/11/2025"/>
    <s v="04/11/2028"/>
    <s v="USD"/>
    <n v="298794.49"/>
    <n v="252380.24"/>
    <n v="254473.39"/>
    <n v="298794.49"/>
    <n v="6.2"/>
    <x v="0"/>
  </r>
  <r>
    <x v="2"/>
    <x v="8"/>
    <x v="0"/>
    <s v="Financiero"/>
    <s v="Paraguay"/>
    <s v="26/11/2025"/>
    <s v="12/11/2028"/>
    <s v="USD"/>
    <n v="298794.48"/>
    <n v="252635.51999999999"/>
    <n v="254130.36"/>
    <n v="298794.48"/>
    <n v="6.2"/>
    <x v="0"/>
  </r>
  <r>
    <x v="2"/>
    <x v="8"/>
    <x v="0"/>
    <s v="Financiero"/>
    <s v="Paraguay"/>
    <s v="26/11/2025"/>
    <s v="12/11/2028"/>
    <s v="USD"/>
    <n v="298794.48"/>
    <n v="252630.94"/>
    <n v="254125.93"/>
    <n v="298794.48"/>
    <n v="6.2"/>
    <x v="0"/>
  </r>
  <r>
    <x v="2"/>
    <x v="8"/>
    <x v="0"/>
    <s v="Financiero"/>
    <s v="Paraguay"/>
    <s v="05/12/2025"/>
    <s v="04/11/2028"/>
    <s v="USD"/>
    <n v="119517.74"/>
    <n v="101341.52"/>
    <n v="101786.7"/>
    <n v="119517.74"/>
    <n v="6.2"/>
    <x v="0"/>
  </r>
  <r>
    <x v="2"/>
    <x v="8"/>
    <x v="0"/>
    <s v="Financiero"/>
    <s v="Paraguay"/>
    <s v="05/12/2025"/>
    <s v="04/11/2028"/>
    <s v="USD"/>
    <n v="119517.74"/>
    <n v="101341.52"/>
    <n v="101786.7"/>
    <n v="119517.74"/>
    <n v="6.2"/>
    <x v="0"/>
  </r>
  <r>
    <x v="2"/>
    <x v="8"/>
    <x v="0"/>
    <s v="Financiero"/>
    <s v="Paraguay"/>
    <s v="05/12/2025"/>
    <s v="12/11/2028"/>
    <s v="USD"/>
    <n v="119517.75"/>
    <n v="101214.84"/>
    <n v="101659.22"/>
    <n v="119517.75"/>
    <n v="6.2"/>
    <x v="0"/>
  </r>
  <r>
    <x v="2"/>
    <x v="8"/>
    <x v="0"/>
    <s v="Financiero"/>
    <s v="Paraguay"/>
    <s v="11/12/2025"/>
    <s v="13/09/2027"/>
    <s v="USD"/>
    <n v="560082.22"/>
    <n v="507341.69"/>
    <n v="508987.76"/>
    <n v="560082.22"/>
    <n v="6"/>
    <x v="0"/>
  </r>
  <r>
    <x v="2"/>
    <x v="8"/>
    <x v="0"/>
    <s v="Financiero"/>
    <s v="Paraguay"/>
    <s v="11/12/2025"/>
    <s v="13/09/2027"/>
    <s v="USD"/>
    <n v="560082.22"/>
    <n v="507341.69"/>
    <n v="508987.76"/>
    <n v="560082.22"/>
    <n v="6"/>
    <x v="0"/>
  </r>
  <r>
    <x v="2"/>
    <x v="8"/>
    <x v="0"/>
    <s v="Financiero"/>
    <s v="Paraguay"/>
    <s v="11/12/2025"/>
    <s v="13/09/2027"/>
    <s v="USD"/>
    <n v="560082.22"/>
    <n v="507341.69"/>
    <n v="508987.76"/>
    <n v="560082.22"/>
    <n v="6"/>
    <x v="0"/>
  </r>
  <r>
    <x v="2"/>
    <x v="8"/>
    <x v="0"/>
    <s v="Financiero"/>
    <s v="Paraguay"/>
    <s v="11/12/2025"/>
    <s v="13/09/2027"/>
    <s v="USD"/>
    <n v="560082.22"/>
    <n v="507341.69"/>
    <n v="508987.76"/>
    <n v="560082.22"/>
    <n v="6"/>
    <x v="0"/>
  </r>
  <r>
    <x v="4"/>
    <x v="9"/>
    <x v="0"/>
    <s v="Financiero"/>
    <s v="Paraguay"/>
    <s v="17/03/2021"/>
    <s v="17/03/2028"/>
    <s v="USD"/>
    <n v="346325.34"/>
    <n v="250000.01"/>
    <n v="253933.31"/>
    <n v="346325.34"/>
    <n v="5.5"/>
    <x v="0"/>
  </r>
  <r>
    <x v="4"/>
    <x v="9"/>
    <x v="0"/>
    <s v="Financiero"/>
    <s v="Paraguay"/>
    <s v="12/05/2021"/>
    <s v="12/05/2026"/>
    <s v="USD"/>
    <n v="378793.15"/>
    <n v="300000.01"/>
    <n v="302095.25"/>
    <n v="378793.15"/>
    <n v="5.25"/>
    <x v="0"/>
  </r>
  <r>
    <x v="4"/>
    <x v="9"/>
    <x v="0"/>
    <s v="Financiero"/>
    <s v="Paraguay"/>
    <s v="01/06/2021"/>
    <s v="12/05/2025"/>
    <s v="USD"/>
    <n v="757586.3"/>
    <n v="610388.99"/>
    <n v="604900.52"/>
    <n v="757586.3"/>
    <n v="5.25"/>
    <x v="0"/>
  </r>
  <r>
    <x v="2"/>
    <x v="9"/>
    <x v="0"/>
    <s v="Financiero"/>
    <s v="Paraguay"/>
    <s v="11/04/2024"/>
    <s v="10/02/2026"/>
    <s v="USD"/>
    <n v="234177.86"/>
    <n v="209965.26"/>
    <n v="212511.54"/>
    <n v="234177.86"/>
    <n v="5.5"/>
    <x v="0"/>
  </r>
  <r>
    <x v="2"/>
    <x v="9"/>
    <x v="0"/>
    <s v="Financiero"/>
    <s v="Paraguay"/>
    <s v="18/04/2024"/>
    <s v="10/02/2026"/>
    <s v="USD"/>
    <n v="826510.29"/>
    <n v="743217.55"/>
    <n v="750125.04"/>
    <n v="826510.29"/>
    <n v="5.5"/>
    <x v="0"/>
  </r>
  <r>
    <x v="2"/>
    <x v="9"/>
    <x v="0"/>
    <s v="Financiero"/>
    <s v="Paraguay"/>
    <s v="02/05/2024"/>
    <s v="10/02/2026"/>
    <s v="USD"/>
    <n v="440805.47"/>
    <n v="393329.32"/>
    <n v="399798.54"/>
    <n v="440805.47"/>
    <n v="5.5"/>
    <x v="0"/>
  </r>
  <r>
    <x v="2"/>
    <x v="9"/>
    <x v="0"/>
    <s v="Financiero"/>
    <s v="Paraguay"/>
    <s v="02/05/2024"/>
    <s v="08/02/2027"/>
    <s v="USD"/>
    <n v="361625.79"/>
    <n v="302324.77"/>
    <n v="306883.21999999997"/>
    <n v="361625.79"/>
    <n v="5.5"/>
    <x v="0"/>
  </r>
  <r>
    <x v="3"/>
    <x v="9"/>
    <x v="0"/>
    <s v="Financiero"/>
    <s v="Paraguay"/>
    <s v="02/08/2024"/>
    <s v="02/08/2027"/>
    <s v="USD"/>
    <n v="119500.02"/>
    <n v="100000.01"/>
    <n v="101012.42"/>
    <n v="119500.02"/>
    <n v="6.5"/>
    <x v="0"/>
  </r>
  <r>
    <x v="3"/>
    <x v="9"/>
    <x v="0"/>
    <s v="Financiero"/>
    <s v="Paraguay"/>
    <s v="02/08/2024"/>
    <s v="02/08/2027"/>
    <s v="USD"/>
    <n v="119500.02"/>
    <n v="100000.01"/>
    <n v="101012.42"/>
    <n v="119500.02"/>
    <n v="6.5"/>
    <x v="0"/>
  </r>
  <r>
    <x v="3"/>
    <x v="9"/>
    <x v="0"/>
    <s v="Financiero"/>
    <s v="Paraguay"/>
    <s v="02/08/2024"/>
    <s v="02/08/2027"/>
    <s v="USD"/>
    <n v="119500.02"/>
    <n v="100000.01"/>
    <n v="101012.42"/>
    <n v="119500.02"/>
    <n v="6.5"/>
    <x v="0"/>
  </r>
  <r>
    <x v="3"/>
    <x v="9"/>
    <x v="0"/>
    <s v="Financiero"/>
    <s v="Paraguay"/>
    <s v="02/08/2024"/>
    <s v="02/08/2027"/>
    <s v="USD"/>
    <n v="119500.02"/>
    <n v="100000.01"/>
    <n v="101012.42"/>
    <n v="119500.02"/>
    <n v="6.5"/>
    <x v="0"/>
  </r>
  <r>
    <x v="3"/>
    <x v="9"/>
    <x v="0"/>
    <s v="Financiero"/>
    <s v="Paraguay"/>
    <s v="02/08/2024"/>
    <s v="02/08/2027"/>
    <s v="USD"/>
    <n v="119500.02"/>
    <n v="100000.01"/>
    <n v="101012.42"/>
    <n v="119500.02"/>
    <n v="6.5"/>
    <x v="0"/>
  </r>
  <r>
    <x v="3"/>
    <x v="9"/>
    <x v="0"/>
    <s v="Financiero"/>
    <s v="Paraguay"/>
    <s v="02/08/2024"/>
    <s v="02/08/2027"/>
    <s v="USD"/>
    <n v="119500.02"/>
    <n v="100000.01"/>
    <n v="101012.42"/>
    <n v="119500.02"/>
    <n v="6.5"/>
    <x v="0"/>
  </r>
  <r>
    <x v="3"/>
    <x v="9"/>
    <x v="0"/>
    <s v="Financiero"/>
    <s v="Paraguay"/>
    <s v="02/08/2024"/>
    <s v="02/08/2027"/>
    <s v="USD"/>
    <n v="119500.02"/>
    <n v="100000.01"/>
    <n v="101012.42"/>
    <n v="119500.02"/>
    <n v="6.5"/>
    <x v="0"/>
  </r>
  <r>
    <x v="3"/>
    <x v="9"/>
    <x v="0"/>
    <s v="Financiero"/>
    <s v="Paraguay"/>
    <s v="29/08/2024"/>
    <s v="02/08/2027"/>
    <s v="USD"/>
    <n v="199564.95"/>
    <n v="167802.98"/>
    <n v="168693.3"/>
    <n v="199564.95"/>
    <n v="6.5"/>
    <x v="0"/>
  </r>
  <r>
    <x v="4"/>
    <x v="9"/>
    <x v="0"/>
    <s v="Financiero"/>
    <s v="Paraguay"/>
    <s v="15/04/2025"/>
    <s v="02/03/2028"/>
    <s v="USD"/>
    <n v="159330.12"/>
    <n v="134582.29999999999"/>
    <n v="135887.38"/>
    <n v="159330.12"/>
    <n v="6.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1/10/2024"/>
    <s v="24/04/2026"/>
    <s v="USD"/>
    <n v="272414.38"/>
    <n v="250000"/>
    <n v="253066.51"/>
    <n v="272414.38"/>
    <n v="5.95"/>
    <x v="0"/>
  </r>
  <r>
    <x v="2"/>
    <x v="10"/>
    <x v="0"/>
    <s v="Financiero"/>
    <s v="Paraguay"/>
    <s v="29/01/2025"/>
    <s v="14/09/2026"/>
    <s v="USD"/>
    <n v="111468.49"/>
    <n v="101827.51"/>
    <n v="100922.92"/>
    <n v="111468.49"/>
    <n v="5.9"/>
    <x v="0"/>
  </r>
  <r>
    <x v="2"/>
    <x v="10"/>
    <x v="0"/>
    <s v="Financiero"/>
    <s v="Paraguay"/>
    <s v="29/01/2025"/>
    <s v="14/09/2026"/>
    <s v="USD"/>
    <n v="111468.49"/>
    <n v="101827.51"/>
    <n v="100922.92"/>
    <n v="111468.49"/>
    <n v="5.9"/>
    <x v="0"/>
  </r>
  <r>
    <x v="2"/>
    <x v="10"/>
    <x v="0"/>
    <s v="Financiero"/>
    <s v="Paraguay"/>
    <s v="19/11/2025"/>
    <s v="06/04/2026"/>
    <s v="USD"/>
    <n v="51771.94"/>
    <n v="50728.800000000003"/>
    <n v="50245.75"/>
    <n v="51771.94"/>
    <n v="5.5"/>
    <x v="0"/>
  </r>
  <r>
    <x v="2"/>
    <x v="10"/>
    <x v="0"/>
    <s v="Financiero"/>
    <s v="Paraguay"/>
    <s v="19/11/2025"/>
    <s v="06/04/2026"/>
    <s v="USD"/>
    <n v="51771.94"/>
    <n v="50728.800000000003"/>
    <n v="50245.75"/>
    <n v="51771.94"/>
    <n v="5.5"/>
    <x v="0"/>
  </r>
  <r>
    <x v="2"/>
    <x v="10"/>
    <x v="0"/>
    <s v="Financiero"/>
    <s v="Paraguay"/>
    <s v="19/11/2025"/>
    <s v="06/04/2026"/>
    <s v="USD"/>
    <n v="51771.94"/>
    <n v="50728.800000000003"/>
    <n v="50245.75"/>
    <n v="51771.94"/>
    <n v="5.5"/>
    <x v="0"/>
  </r>
  <r>
    <x v="2"/>
    <x v="10"/>
    <x v="0"/>
    <s v="Financiero"/>
    <s v="Paraguay"/>
    <s v="19/11/2025"/>
    <s v="06/04/2026"/>
    <s v="USD"/>
    <n v="51771.94"/>
    <n v="50728.800000000003"/>
    <n v="50245.75"/>
    <n v="51771.94"/>
    <n v="5.5"/>
    <x v="0"/>
  </r>
  <r>
    <x v="2"/>
    <x v="10"/>
    <x v="0"/>
    <s v="Financiero"/>
    <s v="Paraguay"/>
    <s v="11/12/2025"/>
    <s v="16/03/2027"/>
    <s v="USD"/>
    <n v="545958.9"/>
    <n v="507462.77"/>
    <n v="509136.23"/>
    <n v="545958.9"/>
    <n v="6.1"/>
    <x v="0"/>
  </r>
  <r>
    <x v="2"/>
    <x v="10"/>
    <x v="0"/>
    <s v="Financiero"/>
    <s v="Paraguay"/>
    <s v="11/12/2025"/>
    <s v="16/03/2027"/>
    <s v="USD"/>
    <n v="545958.9"/>
    <n v="507462.77"/>
    <n v="509136.23"/>
    <n v="545958.9"/>
    <n v="6.1"/>
    <x v="0"/>
  </r>
  <r>
    <x v="2"/>
    <x v="10"/>
    <x v="0"/>
    <s v="Financiero"/>
    <s v="Paraguay"/>
    <s v="11/12/2025"/>
    <s v="16/03/2027"/>
    <s v="USD"/>
    <n v="545958.9"/>
    <n v="507462.77"/>
    <n v="509136.23"/>
    <n v="545958.9"/>
    <n v="6.1"/>
    <x v="0"/>
  </r>
  <r>
    <x v="2"/>
    <x v="10"/>
    <x v="0"/>
    <s v="Financiero"/>
    <s v="Paraguay"/>
    <s v="12/12/2025"/>
    <s v="16/03/2027"/>
    <s v="USD"/>
    <n v="545958.9"/>
    <n v="507546.3"/>
    <n v="509136.23"/>
    <n v="545958.9"/>
    <n v="6.1"/>
    <x v="0"/>
  </r>
  <r>
    <x v="1"/>
    <x v="11"/>
    <x v="1"/>
    <s v="Financiero"/>
    <m/>
    <s v="18/01/2023"/>
    <s v="21/04/2028"/>
    <s v="USD"/>
    <n v="159491.54"/>
    <n v="125217.55"/>
    <n v="123042.61"/>
    <n v="159491.54"/>
    <n v="6"/>
    <x v="0"/>
  </r>
  <r>
    <x v="1"/>
    <x v="11"/>
    <x v="1"/>
    <s v="Financiero"/>
    <m/>
    <s v="19/01/2023"/>
    <s v="21/04/2028"/>
    <s v="USD"/>
    <n v="66454.899999999994"/>
    <n v="51932.17"/>
    <n v="51150.63"/>
    <n v="66454.899999999994"/>
    <n v="6"/>
    <x v="0"/>
  </r>
  <r>
    <x v="1"/>
    <x v="11"/>
    <x v="1"/>
    <s v="Financiero"/>
    <m/>
    <s v="03/05/2023"/>
    <s v="21/04/2028"/>
    <s v="USD"/>
    <n v="190979.20000000001"/>
    <n v="147121.01"/>
    <n v="148640.62"/>
    <n v="190979.20000000001"/>
    <n v="6"/>
    <x v="0"/>
  </r>
  <r>
    <x v="1"/>
    <x v="11"/>
    <x v="1"/>
    <s v="Financiero"/>
    <m/>
    <s v="20/11/2024"/>
    <s v="21/04/2028"/>
    <s v="USD"/>
    <n v="15722.58"/>
    <n v="13055.56"/>
    <n v="13145.29"/>
    <n v="15722.58"/>
    <n v="6"/>
    <x v="0"/>
  </r>
  <r>
    <x v="5"/>
    <x v="12"/>
    <x v="0"/>
    <s v="Publico"/>
    <s v="ESTADOS UNIDOS"/>
    <s v="25/09/2025"/>
    <s v="13/01/2026"/>
    <s v="USD"/>
    <n v="2000000"/>
    <n v="1977800"/>
    <n v="1997363.43"/>
    <n v="2000000"/>
    <n v="3.63"/>
    <x v="0"/>
  </r>
  <r>
    <x v="5"/>
    <x v="12"/>
    <x v="0"/>
    <s v="Publico"/>
    <s v="ESTADOS UNIDOS"/>
    <s v="23/10/2025"/>
    <s v="15/01/2026"/>
    <s v="USD"/>
    <n v="1000000"/>
    <n v="991600"/>
    <n v="998494.8"/>
    <n v="1000000"/>
    <n v="3.6"/>
    <x v="0"/>
  </r>
  <r>
    <x v="5"/>
    <x v="12"/>
    <x v="0"/>
    <s v="Publico"/>
    <s v="ESTADOS UNIDOS"/>
    <s v="28/10/2025"/>
    <s v="08/01/2026"/>
    <s v="USD"/>
    <n v="3000000"/>
    <n v="2978700"/>
    <n v="2997625.83"/>
    <n v="3000000"/>
    <n v="3.55"/>
    <x v="0"/>
  </r>
  <r>
    <x v="5"/>
    <x v="12"/>
    <x v="0"/>
    <s v="Publico"/>
    <s v="ESTADOS UNIDOS"/>
    <s v="28/11/2025"/>
    <s v="22/01/2026"/>
    <s v="USD"/>
    <n v="2000000"/>
    <n v="1988760"/>
    <n v="1995496.4"/>
    <n v="2000000"/>
    <n v="3.68"/>
    <x v="0"/>
  </r>
  <r>
    <x v="5"/>
    <x v="12"/>
    <x v="0"/>
    <s v="Publico"/>
    <s v="ESTADOS UNIDOS"/>
    <s v="28/11/2025"/>
    <s v="19/02/2026"/>
    <s v="USD"/>
    <n v="2000000"/>
    <n v="1983100"/>
    <n v="1989802.11"/>
    <n v="2000000"/>
    <n v="3.67"/>
    <x v="0"/>
  </r>
  <r>
    <x v="5"/>
    <x v="12"/>
    <x v="0"/>
    <s v="Publico"/>
    <s v="ESTADOS UNIDOS"/>
    <s v="23/12/2025"/>
    <s v="02/01/2026"/>
    <s v="USD"/>
    <n v="2000000"/>
    <n v="1998100"/>
    <n v="1999619.86"/>
    <n v="2000000"/>
    <n v="3.42"/>
    <x v="0"/>
  </r>
  <r>
    <x v="5"/>
    <x v="12"/>
    <x v="0"/>
    <s v="Publico"/>
    <s v="ESTADOS UNIDOS"/>
    <s v="30/12/2025"/>
    <s v="24/02/2026"/>
    <s v="USD"/>
    <n v="4000000"/>
    <n v="3978513.85"/>
    <n v="3978896.52"/>
    <n v="4000000"/>
    <n v="3.45"/>
    <x v="0"/>
  </r>
  <r>
    <x v="2"/>
    <x v="13"/>
    <x v="0"/>
    <s v="Financiero"/>
    <m/>
    <s v="10/04/2025"/>
    <s v="27/03/2028"/>
    <s v="USD"/>
    <n v="59008.22"/>
    <n v="50114.33"/>
    <n v="50073.21"/>
    <n v="59008.22"/>
    <n v="6"/>
    <x v="0"/>
  </r>
  <r>
    <x v="2"/>
    <x v="13"/>
    <x v="0"/>
    <s v="Financiero"/>
    <m/>
    <s v="27/08/2025"/>
    <s v="01/06/2026"/>
    <s v="USD"/>
    <n v="26294.51"/>
    <n v="25101.23"/>
    <n v="25234.76"/>
    <n v="26294.51"/>
    <n v="6.25"/>
    <x v="0"/>
  </r>
  <r>
    <x v="2"/>
    <x v="14"/>
    <x v="0"/>
    <s v="Financiero"/>
    <s v="Paraguay"/>
    <s v="26/03/2025"/>
    <s v="24/03/2026"/>
    <s v="USD"/>
    <n v="26675"/>
    <n v="25059.08"/>
    <n v="25102.37"/>
    <n v="26675"/>
    <n v="6.5"/>
    <x v="0"/>
  </r>
  <r>
    <x v="2"/>
    <x v="14"/>
    <x v="0"/>
    <s v="Financiero"/>
    <s v="Paraguay"/>
    <s v="26/03/2025"/>
    <s v="24/03/2026"/>
    <s v="USD"/>
    <n v="26675"/>
    <n v="25059.08"/>
    <n v="25102.37"/>
    <n v="26675"/>
    <n v="6.5"/>
    <x v="0"/>
  </r>
  <r>
    <x v="2"/>
    <x v="14"/>
    <x v="0"/>
    <s v="Financiero"/>
    <s v="Paraguay"/>
    <s v="14/04/2025"/>
    <s v="13/05/2026"/>
    <s v="USD"/>
    <n v="27190"/>
    <n v="25510.58"/>
    <n v="25367.14"/>
    <n v="27190"/>
    <n v="6.2"/>
    <x v="0"/>
  </r>
  <r>
    <x v="1"/>
    <x v="15"/>
    <x v="0"/>
    <s v="Financiero"/>
    <s v="Paraguay"/>
    <s v="18/03/2024"/>
    <s v="28/06/2029"/>
    <s v="USD"/>
    <n v="553578.04"/>
    <n v="405676.73"/>
    <n v="406909.9"/>
    <n v="553578.04"/>
    <n v="7"/>
    <x v="0"/>
  </r>
  <r>
    <x v="1"/>
    <x v="15"/>
    <x v="0"/>
    <s v="Financiero"/>
    <s v="Paraguay"/>
    <s v="09/09/2024"/>
    <s v="28/06/2029"/>
    <s v="USD"/>
    <n v="539616.4"/>
    <n v="405139.72"/>
    <n v="406912.34"/>
    <n v="539616.4"/>
    <n v="7"/>
    <x v="0"/>
  </r>
  <r>
    <x v="1"/>
    <x v="15"/>
    <x v="0"/>
    <s v="Financiero"/>
    <s v="Paraguay"/>
    <s v="26/06/2025"/>
    <s v="16/03/2027"/>
    <s v="USD"/>
    <n v="34057.620000000003"/>
    <n v="30057.33"/>
    <n v="30095.15"/>
    <n v="34057.620000000003"/>
    <n v="7.75"/>
    <x v="0"/>
  </r>
  <r>
    <x v="1"/>
    <x v="15"/>
    <x v="0"/>
    <s v="Financiero"/>
    <s v="Paraguay"/>
    <s v="08/07/2025"/>
    <s v="28/06/2029"/>
    <s v="USD"/>
    <n v="61403.199999999997"/>
    <n v="48046.04"/>
    <n v="48828.77"/>
    <n v="61403.199999999997"/>
    <n v="7"/>
    <x v="0"/>
  </r>
  <r>
    <x v="1"/>
    <x v="15"/>
    <x v="0"/>
    <s v="Financiero"/>
    <s v="Paraguay"/>
    <s v="29/12/2025"/>
    <s v="05/01/2026"/>
    <s v="USD"/>
    <n v="2036483.67"/>
    <n v="2033753.42"/>
    <n v="2034540.83"/>
    <n v="2036483.67"/>
    <n v="7"/>
    <x v="0"/>
  </r>
  <r>
    <x v="1"/>
    <x v="16"/>
    <x v="2"/>
    <s v="Financiero"/>
    <m/>
    <s v="30/06/2023"/>
    <s v="15/04/2030"/>
    <s v="USD"/>
    <n v="226065.38"/>
    <n v="152145.01"/>
    <n v="152293.09"/>
    <n v="226065.38"/>
    <n v="7.25"/>
    <x v="0"/>
  </r>
  <r>
    <x v="1"/>
    <x v="16"/>
    <x v="2"/>
    <s v="Financiero"/>
    <m/>
    <s v="22/08/2023"/>
    <s v="29/06/2026"/>
    <s v="USD"/>
    <n v="328625.02"/>
    <n v="277595.56"/>
    <n v="275436.5"/>
    <n v="328625.02"/>
    <n v="6.5"/>
    <x v="0"/>
  </r>
  <r>
    <x v="1"/>
    <x v="16"/>
    <x v="2"/>
    <s v="Financiero"/>
    <m/>
    <s v="31/10/2023"/>
    <s v="29/06/2026"/>
    <s v="USD"/>
    <n v="582412.49"/>
    <n v="496903.09"/>
    <n v="494784.31"/>
    <n v="582412.49"/>
    <n v="6.5"/>
    <x v="0"/>
  </r>
  <r>
    <x v="1"/>
    <x v="16"/>
    <x v="2"/>
    <s v="Financiero"/>
    <m/>
    <s v="03/01/2024"/>
    <s v="15/04/2030"/>
    <s v="USD"/>
    <n v="207404.16"/>
    <n v="143156.51999999999"/>
    <n v="143155.25"/>
    <n v="207404.16"/>
    <n v="7.25"/>
    <x v="0"/>
  </r>
  <r>
    <x v="1"/>
    <x v="16"/>
    <x v="2"/>
    <s v="Financiero"/>
    <m/>
    <s v="18/06/2025"/>
    <s v="27/06/2028"/>
    <s v="USD"/>
    <n v="1228.4000000000001"/>
    <n v="1016.5"/>
    <n v="1001.33"/>
    <n v="1228.4000000000001"/>
    <n v="7"/>
    <x v="0"/>
  </r>
  <r>
    <x v="1"/>
    <x v="16"/>
    <x v="2"/>
    <s v="Financiero"/>
    <m/>
    <s v="13/08/2025"/>
    <s v="07/08/2026"/>
    <s v="USD"/>
    <n v="1074793.8700000001"/>
    <n v="1005561.64"/>
    <n v="1014512.32"/>
    <n v="1074793.8700000001"/>
    <n v="7"/>
    <x v="0"/>
  </r>
  <r>
    <x v="1"/>
    <x v="16"/>
    <x v="2"/>
    <s v="Financiero"/>
    <m/>
    <s v="25/11/2025"/>
    <s v="27/06/2031"/>
    <s v="USD"/>
    <n v="213355.83"/>
    <n v="150898.23000000001"/>
    <n v="149218.03"/>
    <n v="213355.83"/>
    <n v="7.5"/>
    <x v="0"/>
  </r>
  <r>
    <x v="1"/>
    <x v="17"/>
    <x v="2"/>
    <s v="Comercial"/>
    <m/>
    <s v="23/12/2025"/>
    <s v="24/02/2026"/>
    <s v="USD"/>
    <n v="287382.08"/>
    <n v="284072.44"/>
    <n v="284490.59000000003"/>
    <n v="287382.08"/>
    <n v="6.75"/>
    <x v="0"/>
  </r>
  <r>
    <x v="1"/>
    <x v="17"/>
    <x v="2"/>
    <s v="Comercial"/>
    <m/>
    <s v="23/12/2025"/>
    <s v="24/03/2026"/>
    <s v="USD"/>
    <n v="289030.08"/>
    <n v="284072.44"/>
    <n v="284505.8"/>
    <n v="289030.08"/>
    <n v="7"/>
    <x v="0"/>
  </r>
  <r>
    <x v="1"/>
    <x v="17"/>
    <x v="2"/>
    <s v="Comercial"/>
    <m/>
    <s v="23/12/2025"/>
    <s v="21/04/2026"/>
    <s v="USD"/>
    <n v="290787.05"/>
    <n v="284072.44"/>
    <n v="284521.62"/>
    <n v="290787.05"/>
    <n v="7.25"/>
    <x v="0"/>
  </r>
  <r>
    <x v="1"/>
    <x v="17"/>
    <x v="2"/>
    <s v="Comercial"/>
    <m/>
    <s v="23/12/2025"/>
    <s v="19/05/2026"/>
    <s v="USD"/>
    <n v="292652.98"/>
    <n v="284072.44"/>
    <n v="284536.7"/>
    <n v="292652.98"/>
    <n v="7.5"/>
    <x v="0"/>
  </r>
  <r>
    <x v="1"/>
    <x v="17"/>
    <x v="2"/>
    <s v="Comercial"/>
    <m/>
    <s v="23/12/2025"/>
    <s v="16/06/2026"/>
    <s v="USD"/>
    <n v="294627.86"/>
    <n v="284072.44"/>
    <n v="284551.56"/>
    <n v="294627.86"/>
    <n v="7.75"/>
    <x v="0"/>
  </r>
  <r>
    <x v="1"/>
    <x v="17"/>
    <x v="2"/>
    <s v="Comercial"/>
    <m/>
    <s v="23/12/2025"/>
    <s v="21/07/2026"/>
    <s v="USD"/>
    <n v="297147.53999999998"/>
    <n v="284072.45"/>
    <n v="284566.99"/>
    <n v="297147.53999999998"/>
    <n v="8"/>
    <x v="0"/>
  </r>
  <r>
    <x v="1"/>
    <x v="18"/>
    <x v="0"/>
    <s v="Financiero"/>
    <s v="Paraguay"/>
    <s v="18/12/2023"/>
    <s v="14/12/2027"/>
    <s v="USD"/>
    <n v="1240000.01"/>
    <n v="1000493.16"/>
    <n v="1003081.13"/>
    <n v="1240000.01"/>
    <n v="6"/>
    <x v="0"/>
  </r>
  <r>
    <x v="1"/>
    <x v="18"/>
    <x v="0"/>
    <s v="Financiero"/>
    <s v="Paraguay"/>
    <s v="18/12/2023"/>
    <s v="14/12/2027"/>
    <s v="USD"/>
    <n v="62000"/>
    <n v="50024.66"/>
    <n v="50154.06"/>
    <n v="62000"/>
    <n v="6"/>
    <x v="0"/>
  </r>
  <r>
    <x v="1"/>
    <x v="18"/>
    <x v="0"/>
    <s v="Financiero"/>
    <s v="Paraguay"/>
    <s v="18/12/2023"/>
    <s v="14/12/2027"/>
    <s v="USD"/>
    <n v="62000"/>
    <n v="50024.66"/>
    <n v="50154.06"/>
    <n v="62000"/>
    <n v="6"/>
    <x v="0"/>
  </r>
  <r>
    <x v="1"/>
    <x v="18"/>
    <x v="0"/>
    <s v="Financiero"/>
    <s v="Paraguay"/>
    <s v="04/01/2024"/>
    <s v="16/11/2026"/>
    <s v="USD"/>
    <n v="23303"/>
    <n v="20147.68"/>
    <n v="20143.580000000002"/>
    <n v="23303"/>
    <n v="5.5"/>
    <x v="0"/>
  </r>
  <r>
    <x v="1"/>
    <x v="18"/>
    <x v="0"/>
    <s v="Financiero"/>
    <s v="Paraguay"/>
    <s v="15/02/2024"/>
    <s v="14/12/2027"/>
    <s v="USD"/>
    <n v="11160"/>
    <n v="9091.73"/>
    <n v="9028.18"/>
    <n v="11160"/>
    <n v="6"/>
    <x v="0"/>
  </r>
  <r>
    <x v="1"/>
    <x v="18"/>
    <x v="0"/>
    <s v="Financiero"/>
    <s v="Paraguay"/>
    <s v="16/07/2025"/>
    <s v="14/12/2027"/>
    <s v="USD"/>
    <n v="10352.219999999999"/>
    <n v="9048.81"/>
    <n v="9028.2000000000007"/>
    <n v="10352.219999999999"/>
    <n v="6"/>
    <x v="0"/>
  </r>
  <r>
    <x v="1"/>
    <x v="18"/>
    <x v="0"/>
    <s v="Financiero"/>
    <s v="Paraguay"/>
    <s v="04/11/2025"/>
    <s v="14/12/2027"/>
    <s v="USD"/>
    <n v="35657.64"/>
    <n v="31733.82"/>
    <n v="31097.63"/>
    <n v="35657.64"/>
    <n v="6"/>
    <x v="0"/>
  </r>
  <r>
    <x v="4"/>
    <x v="19"/>
    <x v="0"/>
    <s v="Financiero"/>
    <m/>
    <s v="28/12/2021"/>
    <s v="03/02/2031"/>
    <s v="USD"/>
    <n v="3028.23"/>
    <n v="2026.54"/>
    <n v="2027.42"/>
    <n v="3028.23"/>
    <n v="5.5"/>
    <x v="0"/>
  </r>
  <r>
    <x v="4"/>
    <x v="19"/>
    <x v="0"/>
    <s v="Financiero"/>
    <m/>
    <s v="06/06/2023"/>
    <s v="02/12/2030"/>
    <s v="USD"/>
    <n v="14219.15"/>
    <n v="10094.950000000001"/>
    <n v="10136.23"/>
    <n v="14219.15"/>
    <n v="5.5"/>
    <x v="0"/>
  </r>
  <r>
    <x v="4"/>
    <x v="19"/>
    <x v="0"/>
    <s v="Financiero"/>
    <m/>
    <s v="07/10/2024"/>
    <s v="03/03/2031"/>
    <s v="USD"/>
    <n v="13532.04"/>
    <n v="9489.0499999999993"/>
    <n v="9701.34"/>
    <n v="13532.04"/>
    <n v="6.5"/>
    <x v="0"/>
  </r>
  <r>
    <x v="4"/>
    <x v="19"/>
    <x v="0"/>
    <s v="Financiero"/>
    <m/>
    <s v="22/09/2025"/>
    <s v="23/03/2026"/>
    <s v="USD"/>
    <n v="288156.03000000003"/>
    <n v="280464.40000000002"/>
    <n v="280852.46999999997"/>
    <n v="288156.03000000003"/>
    <n v="5.5"/>
    <x v="0"/>
  </r>
  <r>
    <x v="4"/>
    <x v="20"/>
    <x v="0"/>
    <s v="Financiero"/>
    <s v="Paraguay"/>
    <s v="20/12/2022"/>
    <s v="03/02/2026"/>
    <s v="USD"/>
    <n v="36806.28"/>
    <n v="30241.65"/>
    <n v="30326.92"/>
    <n v="36806.28"/>
    <n v="7"/>
    <x v="0"/>
  </r>
  <r>
    <x v="4"/>
    <x v="20"/>
    <x v="0"/>
    <s v="Financiero"/>
    <s v="Paraguay"/>
    <s v="07/03/2023"/>
    <s v="17/06/2026"/>
    <s v="USD"/>
    <n v="24316.83"/>
    <n v="20279.7"/>
    <n v="20070.22"/>
    <n v="24316.83"/>
    <n v="6.15"/>
    <x v="0"/>
  </r>
  <r>
    <x v="4"/>
    <x v="20"/>
    <x v="0"/>
    <s v="Financiero"/>
    <s v="Paraguay"/>
    <s v="07/10/2024"/>
    <s v="03/09/2031"/>
    <s v="USD"/>
    <n v="7884.96"/>
    <n v="5356.24"/>
    <n v="5450.36"/>
    <n v="7884.96"/>
    <n v="6.5"/>
    <x v="0"/>
  </r>
  <r>
    <x v="4"/>
    <x v="20"/>
    <x v="0"/>
    <s v="Financiero"/>
    <s v="Paraguay"/>
    <s v="07/10/2024"/>
    <s v="02/09/2027"/>
    <s v="USD"/>
    <n v="342112.33"/>
    <n v="291403.71999999997"/>
    <n v="288044.69"/>
    <n v="342112.33"/>
    <n v="6.1"/>
    <x v="0"/>
  </r>
  <r>
    <x v="4"/>
    <x v="20"/>
    <x v="0"/>
    <s v="Financiero"/>
    <s v="Paraguay"/>
    <s v="07/10/2024"/>
    <s v="06/12/2029"/>
    <s v="USD"/>
    <n v="81204.33"/>
    <n v="61597.39"/>
    <n v="61264.14"/>
    <n v="81204.33"/>
    <n v="6.25"/>
    <x v="0"/>
  </r>
  <r>
    <x v="4"/>
    <x v="20"/>
    <x v="0"/>
    <s v="Financiero"/>
    <s v="Paraguay"/>
    <s v="18/10/2024"/>
    <s v="03/09/2031"/>
    <s v="USD"/>
    <n v="3942.48"/>
    <n v="2676.41"/>
    <n v="2719.16"/>
    <n v="3942.48"/>
    <n v="6.7"/>
    <x v="0"/>
  </r>
  <r>
    <x v="4"/>
    <x v="20"/>
    <x v="0"/>
    <s v="Financiero"/>
    <s v="Paraguay"/>
    <s v="24/10/2024"/>
    <s v="06/12/2029"/>
    <s v="USD"/>
    <n v="67670.240000000005"/>
    <n v="50388.37"/>
    <n v="50185.120000000003"/>
    <n v="67670.240000000005"/>
    <n v="6.75"/>
    <x v="0"/>
  </r>
  <r>
    <x v="4"/>
    <x v="20"/>
    <x v="0"/>
    <s v="Financiero"/>
    <s v="Paraguay"/>
    <s v="30/04/2025"/>
    <s v="02/09/2027"/>
    <s v="USD"/>
    <n v="47105.5"/>
    <n v="41489.46"/>
    <n v="40981.620000000003"/>
    <n v="47105.5"/>
    <n v="5.9"/>
    <x v="0"/>
  </r>
  <r>
    <x v="4"/>
    <x v="20"/>
    <x v="0"/>
    <s v="Financiero"/>
    <s v="Paraguay"/>
    <s v="08/05/2025"/>
    <s v="17/06/2026"/>
    <s v="USD"/>
    <n v="107784.39"/>
    <n v="101650.4"/>
    <n v="100643.82"/>
    <n v="107784.39"/>
    <n v="5.5"/>
    <x v="0"/>
  </r>
  <r>
    <x v="4"/>
    <x v="20"/>
    <x v="0"/>
    <s v="Financiero"/>
    <s v="Paraguay"/>
    <s v="18/06/2025"/>
    <s v="02/09/2027"/>
    <s v="USD"/>
    <n v="2319.77"/>
    <n v="2052.6799999999998"/>
    <n v="2047.12"/>
    <n v="2319.77"/>
    <n v="5.97"/>
    <x v="0"/>
  </r>
  <r>
    <x v="4"/>
    <x v="20"/>
    <x v="0"/>
    <s v="Financiero"/>
    <s v="Paraguay"/>
    <s v="08/09/2025"/>
    <s v="06/12/2029"/>
    <s v="USD"/>
    <n v="13029.22"/>
    <n v="10162.73"/>
    <n v="10036.790000000001"/>
    <n v="13029.22"/>
    <n v="6.75"/>
    <x v="0"/>
  </r>
  <r>
    <x v="4"/>
    <x v="20"/>
    <x v="0"/>
    <s v="Financiero"/>
    <s v="Paraguay"/>
    <s v="08/09/2025"/>
    <s v="06/12/2029"/>
    <s v="USD"/>
    <n v="13029.22"/>
    <n v="10162.73"/>
    <n v="10036.790000000001"/>
    <n v="13029.22"/>
    <n v="6.75"/>
    <x v="0"/>
  </r>
  <r>
    <x v="4"/>
    <x v="20"/>
    <x v="0"/>
    <s v="Financiero"/>
    <s v="Paraguay"/>
    <s v="08/09/2025"/>
    <s v="06/12/2029"/>
    <s v="USD"/>
    <n v="13029.22"/>
    <n v="10162.73"/>
    <n v="10036.790000000001"/>
    <n v="13029.22"/>
    <n v="6.75"/>
    <x v="0"/>
  </r>
  <r>
    <x v="2"/>
    <x v="20"/>
    <x v="0"/>
    <s v="Financiero"/>
    <s v="Paraguay"/>
    <s v="28/11/2025"/>
    <s v="07/09/2026"/>
    <s v="USD"/>
    <n v="30182.85"/>
    <n v="28817.97"/>
    <n v="28973.89"/>
    <n v="30182.85"/>
    <n v="6.15"/>
    <x v="0"/>
  </r>
  <r>
    <x v="2"/>
    <x v="20"/>
    <x v="0"/>
    <s v="Financiero"/>
    <s v="Paraguay"/>
    <s v="28/11/2025"/>
    <s v="07/09/2026"/>
    <s v="USD"/>
    <n v="30182.85"/>
    <n v="28817.97"/>
    <n v="28973.89"/>
    <n v="30182.85"/>
    <n v="6.15"/>
    <x v="0"/>
  </r>
  <r>
    <x v="4"/>
    <x v="20"/>
    <x v="0"/>
    <s v="Financiero"/>
    <s v="Paraguay"/>
    <s v="10/12/2025"/>
    <s v="17/06/2026"/>
    <s v="USD"/>
    <n v="103184.52"/>
    <n v="100279.99"/>
    <n v="100601.14"/>
    <n v="103184.52"/>
    <n v="5.6"/>
    <x v="0"/>
  </r>
  <r>
    <x v="2"/>
    <x v="20"/>
    <x v="0"/>
    <s v="Financiero"/>
    <s v="Paraguay"/>
    <s v="11/12/2025"/>
    <s v="16/03/2027"/>
    <s v="USD"/>
    <n v="545205.48"/>
    <n v="507341.35"/>
    <n v="508987.34"/>
    <n v="545205.48"/>
    <n v="6"/>
    <x v="0"/>
  </r>
  <r>
    <x v="2"/>
    <x v="20"/>
    <x v="0"/>
    <s v="Financiero"/>
    <s v="Paraguay"/>
    <s v="11/12/2025"/>
    <s v="16/03/2027"/>
    <s v="USD"/>
    <n v="545205.48"/>
    <n v="507341.35"/>
    <n v="508987.34"/>
    <n v="545205.48"/>
    <n v="6"/>
    <x v="0"/>
  </r>
  <r>
    <x v="2"/>
    <x v="20"/>
    <x v="0"/>
    <s v="Financiero"/>
    <s v="Paraguay"/>
    <s v="11/12/2025"/>
    <s v="16/03/2027"/>
    <s v="USD"/>
    <n v="545205.48"/>
    <n v="507341.35"/>
    <n v="508987.34"/>
    <n v="545205.48"/>
    <n v="6"/>
    <x v="0"/>
  </r>
  <r>
    <x v="2"/>
    <x v="20"/>
    <x v="0"/>
    <s v="Financiero"/>
    <s v="Paraguay"/>
    <s v="11/12/2025"/>
    <s v="16/03/2027"/>
    <s v="USD"/>
    <n v="545205.48"/>
    <n v="507341.35"/>
    <n v="508987.34"/>
    <n v="545205.48"/>
    <n v="6"/>
    <x v="0"/>
  </r>
  <r>
    <x v="4"/>
    <x v="20"/>
    <x v="0"/>
    <s v="Financiero"/>
    <s v="Paraguay"/>
    <s v="17/12/2025"/>
    <s v="07/01/2026"/>
    <s v="USD"/>
    <n v="2006908.58"/>
    <n v="2001726.03"/>
    <n v="2005179.57"/>
    <n v="2006908.58"/>
    <n v="4.5"/>
    <x v="0"/>
  </r>
  <r>
    <x v="4"/>
    <x v="20"/>
    <x v="0"/>
    <s v="Financiero"/>
    <s v="Paraguay"/>
    <s v="17/12/2025"/>
    <s v="03/02/2026"/>
    <s v="USD"/>
    <n v="101745.21"/>
    <n v="100886.52"/>
    <n v="101136.22"/>
    <n v="101745.21"/>
    <n v="6.5"/>
    <x v="0"/>
  </r>
  <r>
    <x v="4"/>
    <x v="20"/>
    <x v="0"/>
    <s v="Financiero"/>
    <s v="Paraguay"/>
    <s v="19/12/2025"/>
    <s v="09/01/2026"/>
    <s v="USD"/>
    <n v="1505552.25"/>
    <n v="1501664.38"/>
    <n v="1503884.79"/>
    <n v="1505552.25"/>
    <n v="4.5"/>
    <x v="0"/>
  </r>
  <r>
    <x v="4"/>
    <x v="20"/>
    <x v="0"/>
    <s v="Financiero"/>
    <s v="Paraguay"/>
    <s v="23/12/2025"/>
    <s v="06/01/2026"/>
    <s v="USD"/>
    <n v="2006663.07"/>
    <n v="2003205.48"/>
    <n v="2005180.52"/>
    <n v="2006663.07"/>
    <n v="4.5"/>
    <x v="0"/>
  </r>
  <r>
    <x v="2"/>
    <x v="21"/>
    <x v="0"/>
    <s v="Financiero"/>
    <s v="Paraguay"/>
    <s v="27/11/2025"/>
    <s v="30/04/2026"/>
    <s v="USD"/>
    <n v="103084"/>
    <n v="100548.56"/>
    <n v="101107.91"/>
    <n v="103084"/>
    <n v="6"/>
    <x v="0"/>
  </r>
  <r>
    <x v="2"/>
    <x v="21"/>
    <x v="0"/>
    <s v="Financiero"/>
    <s v="Paraguay"/>
    <s v="27/11/2025"/>
    <s v="30/04/2026"/>
    <s v="USD"/>
    <n v="103084"/>
    <n v="100548.56"/>
    <n v="101107.91"/>
    <n v="103084"/>
    <n v="6"/>
    <x v="0"/>
  </r>
  <r>
    <x v="2"/>
    <x v="21"/>
    <x v="0"/>
    <s v="Financiero"/>
    <s v="Paraguay"/>
    <s v="27/11/2025"/>
    <s v="30/04/2026"/>
    <s v="USD"/>
    <n v="103084"/>
    <n v="100548.56"/>
    <n v="101107.91"/>
    <n v="103084"/>
    <n v="6"/>
    <x v="0"/>
  </r>
  <r>
    <x v="2"/>
    <x v="21"/>
    <x v="0"/>
    <s v="Financiero"/>
    <s v="Paraguay"/>
    <s v="27/11/2025"/>
    <s v="30/04/2026"/>
    <s v="USD"/>
    <n v="103084"/>
    <n v="100548.56"/>
    <n v="101107.91"/>
    <n v="103084"/>
    <n v="6"/>
    <x v="0"/>
  </r>
  <r>
    <x v="2"/>
    <x v="21"/>
    <x v="0"/>
    <s v="Financiero"/>
    <s v="Paraguay"/>
    <s v="27/11/2025"/>
    <s v="30/04/2026"/>
    <s v="USD"/>
    <n v="103084"/>
    <n v="100548.56"/>
    <n v="101107.91"/>
    <n v="103084"/>
    <n v="6"/>
    <x v="0"/>
  </r>
  <r>
    <x v="4"/>
    <x v="22"/>
    <x v="2"/>
    <s v="Financiero"/>
    <s v="Paraguay"/>
    <s v="17/09/2020"/>
    <s v="10/02/2026"/>
    <s v="USD"/>
    <n v="4234.18"/>
    <n v="3018.51"/>
    <n v="3030.7"/>
    <n v="4234.18"/>
    <n v="7.5"/>
    <x v="0"/>
  </r>
  <r>
    <x v="4"/>
    <x v="22"/>
    <x v="2"/>
    <s v="Financiero"/>
    <s v="Paraguay"/>
    <s v="25/11/2020"/>
    <s v="10/02/2026"/>
    <s v="USD"/>
    <n v="5570.61"/>
    <n v="4006.57"/>
    <n v="4040.92"/>
    <n v="5570.61"/>
    <n v="7.5"/>
    <x v="0"/>
  </r>
  <r>
    <x v="4"/>
    <x v="22"/>
    <x v="2"/>
    <s v="Financiero"/>
    <s v="Paraguay"/>
    <s v="30/03/2022"/>
    <s v="26/01/2027"/>
    <s v="USD"/>
    <n v="289753.40000000002"/>
    <n v="227310.98"/>
    <n v="209214.2"/>
    <n v="289753.40000000002"/>
    <n v="9"/>
    <x v="0"/>
  </r>
  <r>
    <x v="4"/>
    <x v="22"/>
    <x v="2"/>
    <s v="Financiero"/>
    <s v="Paraguay"/>
    <s v="12/08/2022"/>
    <s v="12/01/2027"/>
    <s v="USD"/>
    <n v="7019.42"/>
    <n v="5029.59"/>
    <n v="5096.08"/>
    <n v="7019.42"/>
    <n v="9"/>
    <x v="0"/>
  </r>
  <r>
    <x v="4"/>
    <x v="22"/>
    <x v="2"/>
    <s v="Financiero"/>
    <s v="Paraguay"/>
    <s v="13/12/2022"/>
    <s v="03/12/2031"/>
    <s v="USD"/>
    <n v="33950.06"/>
    <n v="20033.96"/>
    <n v="20126.72"/>
    <n v="33950.06"/>
    <n v="7.75"/>
    <x v="0"/>
  </r>
  <r>
    <x v="4"/>
    <x v="22"/>
    <x v="2"/>
    <s v="Financiero"/>
    <s v="Paraguay"/>
    <s v="20/10/2023"/>
    <s v="10/02/2026"/>
    <s v="USD"/>
    <n v="3560.37"/>
    <n v="3040.06"/>
    <n v="3030.7"/>
    <n v="3560.37"/>
    <n v="7.5"/>
    <x v="0"/>
  </r>
  <r>
    <x v="4"/>
    <x v="22"/>
    <x v="2"/>
    <s v="Financiero"/>
    <s v="Paraguay"/>
    <s v="20/10/2023"/>
    <s v="03/12/2030"/>
    <s v="USD"/>
    <n v="18526.75"/>
    <n v="12113.44"/>
    <n v="12073.79"/>
    <n v="18526.75"/>
    <n v="7.5"/>
    <x v="0"/>
  </r>
  <r>
    <x v="4"/>
    <x v="22"/>
    <x v="2"/>
    <s v="Financiero"/>
    <s v="Paraguay"/>
    <s v="28/11/2023"/>
    <s v="06/05/2033"/>
    <s v="USD"/>
    <n v="10560.61"/>
    <n v="6027.66"/>
    <n v="6074.81"/>
    <n v="10560.61"/>
    <n v="8"/>
    <x v="0"/>
  </r>
  <r>
    <x v="4"/>
    <x v="22"/>
    <x v="2"/>
    <s v="Financiero"/>
    <s v="Paraguay"/>
    <s v="04/12/2023"/>
    <s v="25/10/2030"/>
    <s v="USD"/>
    <n v="150913.85999999999"/>
    <n v="99711.98"/>
    <n v="100301.31"/>
    <n v="150913.85999999999"/>
    <n v="7.5"/>
    <x v="0"/>
  </r>
  <r>
    <x v="4"/>
    <x v="22"/>
    <x v="2"/>
    <s v="Financiero"/>
    <s v="Paraguay"/>
    <s v="04/12/2023"/>
    <s v="25/10/2030"/>
    <s v="USD"/>
    <n v="149389.70000000001"/>
    <n v="98704.8"/>
    <n v="99288.3"/>
    <n v="149389.70000000001"/>
    <n v="7.5"/>
    <x v="0"/>
  </r>
  <r>
    <x v="4"/>
    <x v="22"/>
    <x v="2"/>
    <s v="Financiero"/>
    <s v="Paraguay"/>
    <s v="04/12/2023"/>
    <s v="25/10/2030"/>
    <s v="USD"/>
    <n v="1074690.3"/>
    <n v="710070.22"/>
    <n v="714267.31"/>
    <n v="1074690.3"/>
    <n v="7.5"/>
    <x v="0"/>
  </r>
  <r>
    <x v="4"/>
    <x v="22"/>
    <x v="2"/>
    <s v="Financiero"/>
    <s v="Paraguay"/>
    <s v="18/03/2024"/>
    <s v="25/10/2030"/>
    <s v="USD"/>
    <n v="846079.45"/>
    <n v="567543.02"/>
    <n v="569388.42000000004"/>
    <n v="846079.45"/>
    <n v="7.5"/>
    <x v="0"/>
  </r>
  <r>
    <x v="4"/>
    <x v="22"/>
    <x v="2"/>
    <s v="Financiero"/>
    <s v="Paraguay"/>
    <s v="01/07/2024"/>
    <s v="25/10/2030"/>
    <s v="USD"/>
    <n v="46090.27"/>
    <n v="31394.91"/>
    <n v="31407.45"/>
    <n v="46090.27"/>
    <n v="7.5"/>
    <x v="0"/>
  </r>
  <r>
    <x v="4"/>
    <x v="22"/>
    <x v="2"/>
    <s v="Financiero"/>
    <s v="Paraguay"/>
    <s v="01/07/2024"/>
    <s v="25/10/2030"/>
    <s v="USD"/>
    <n v="98127.54"/>
    <n v="66840.83"/>
    <n v="66867.47"/>
    <n v="98127.54"/>
    <n v="7.5"/>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7/09/2024"/>
    <s v="27/10/2028"/>
    <s v="USD"/>
    <n v="130150.73"/>
    <n v="101147.67"/>
    <n v="101244.12"/>
    <n v="130150.73"/>
    <n v="7.1"/>
    <x v="0"/>
  </r>
  <r>
    <x v="4"/>
    <x v="22"/>
    <x v="2"/>
    <s v="Financiero"/>
    <s v="Paraguay"/>
    <s v="29/10/2024"/>
    <s v="12/01/2027"/>
    <s v="USD"/>
    <n v="12019.42"/>
    <n v="10834.53"/>
    <n v="10578.13"/>
    <n v="12019.42"/>
    <n v="5.14"/>
    <x v="0"/>
  </r>
  <r>
    <x v="2"/>
    <x v="22"/>
    <x v="2"/>
    <s v="Financiero"/>
    <s v="Paraguay"/>
    <s v="22/07/2025"/>
    <s v="15/02/2027"/>
    <s v="USD"/>
    <n v="27823.02"/>
    <n v="25310.47"/>
    <n v="25239.96"/>
    <n v="27823.02"/>
    <n v="6.4"/>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08/09/2025"/>
    <s v="09/01/2033"/>
    <s v="USD"/>
    <n v="8002.85"/>
    <n v="5065.75"/>
    <n v="5091.18"/>
    <n v="8002.85"/>
    <n v="8"/>
    <x v="0"/>
  </r>
  <r>
    <x v="4"/>
    <x v="22"/>
    <x v="2"/>
    <s v="Financiero"/>
    <s v="Paraguay"/>
    <s v="29/12/2025"/>
    <s v="26/12/2030"/>
    <s v="USD"/>
    <n v="5498356.1600000001"/>
    <n v="4000000.01"/>
    <n v="4001628.97"/>
    <n v="5498356.1600000001"/>
    <n v="7.5"/>
    <x v="0"/>
  </r>
  <r>
    <x v="2"/>
    <x v="23"/>
    <x v="0"/>
    <s v="Financiero"/>
    <s v="Paraguay"/>
    <s v="30/08/2021"/>
    <s v="20/04/2026"/>
    <s v="USD"/>
    <n v="126143.84"/>
    <n v="100619.02"/>
    <n v="100076.86"/>
    <n v="126143.84"/>
    <n v="5.5"/>
    <x v="0"/>
  </r>
  <r>
    <x v="2"/>
    <x v="23"/>
    <x v="0"/>
    <s v="Financiero"/>
    <s v="Paraguay"/>
    <s v="28/09/2021"/>
    <s v="20/04/2026"/>
    <s v="USD"/>
    <n v="126143.84"/>
    <n v="101056.67"/>
    <n v="100076.86"/>
    <n v="126143.84"/>
    <n v="5.5"/>
    <x v="0"/>
  </r>
  <r>
    <x v="2"/>
    <x v="23"/>
    <x v="0"/>
    <s v="Financiero"/>
    <s v="Paraguay"/>
    <s v="21/10/2021"/>
    <s v="20/04/2026"/>
    <s v="USD"/>
    <n v="124787.68"/>
    <n v="100048.34"/>
    <n v="100076.86"/>
    <n v="124787.68"/>
    <n v="11.25"/>
    <x v="0"/>
  </r>
  <r>
    <x v="2"/>
    <x v="23"/>
    <x v="0"/>
    <s v="Financiero"/>
    <s v="Paraguay"/>
    <s v="28/10/2022"/>
    <s v="30/03/2026"/>
    <s v="USD"/>
    <n v="119363.03"/>
    <n v="100543.38"/>
    <n v="100391.89"/>
    <n v="119363.03"/>
    <n v="5.5"/>
    <x v="0"/>
  </r>
  <r>
    <x v="2"/>
    <x v="23"/>
    <x v="0"/>
    <s v="Financiero"/>
    <s v="Paraguay"/>
    <s v="02/01/2023"/>
    <s v="30/03/2026"/>
    <s v="USD"/>
    <n v="118006.87"/>
    <n v="100182.82"/>
    <n v="100391.89"/>
    <n v="118006.87"/>
    <n v="5.5"/>
    <x v="0"/>
  </r>
  <r>
    <x v="2"/>
    <x v="23"/>
    <x v="0"/>
    <s v="Financiero"/>
    <s v="Paraguay"/>
    <s v="02/01/2023"/>
    <s v="30/03/2026"/>
    <s v="USD"/>
    <n v="118006.87"/>
    <n v="100182.82"/>
    <n v="100391.89"/>
    <n v="118006.87"/>
    <n v="5.5"/>
    <x v="0"/>
  </r>
  <r>
    <x v="2"/>
    <x v="23"/>
    <x v="0"/>
    <s v="Financiero"/>
    <s v="Paraguay"/>
    <s v="20/10/2023"/>
    <s v="20/04/2026"/>
    <s v="USD"/>
    <n v="113923.32"/>
    <n v="100167.67"/>
    <n v="100076.86"/>
    <n v="113923.32"/>
    <n v="5.5"/>
    <x v="0"/>
  </r>
  <r>
    <x v="2"/>
    <x v="23"/>
    <x v="0"/>
    <s v="Financiero"/>
    <s v="Paraguay"/>
    <s v="20/10/2023"/>
    <s v="20/04/2026"/>
    <s v="USD"/>
    <n v="113923.32"/>
    <n v="100167.67"/>
    <n v="100076.86"/>
    <n v="113923.32"/>
    <n v="5.5"/>
    <x v="0"/>
  </r>
  <r>
    <x v="2"/>
    <x v="23"/>
    <x v="0"/>
    <s v="Financiero"/>
    <s v="Paraguay"/>
    <s v="27/12/2023"/>
    <s v="30/03/2026"/>
    <s v="USD"/>
    <n v="112552.09"/>
    <n v="100137.7"/>
    <n v="100391.89"/>
    <n v="112552.09"/>
    <n v="5.5"/>
    <x v="0"/>
  </r>
  <r>
    <x v="2"/>
    <x v="23"/>
    <x v="0"/>
    <s v="Financiero"/>
    <s v="Paraguay"/>
    <s v="28/12/2023"/>
    <s v="30/03/2026"/>
    <s v="USD"/>
    <n v="112552.09"/>
    <n v="100152.71"/>
    <n v="100391.89"/>
    <n v="112552.09"/>
    <n v="5.5"/>
    <x v="0"/>
  </r>
  <r>
    <x v="4"/>
    <x v="23"/>
    <x v="0"/>
    <s v="Financiero"/>
    <s v="Paraguay"/>
    <s v="07/10/2024"/>
    <s v="16/08/2030"/>
    <s v="USD"/>
    <n v="7095.2"/>
    <n v="5044.08"/>
    <n v="5039.28"/>
    <n v="7095.2"/>
    <n v="7"/>
    <x v="0"/>
  </r>
  <r>
    <x v="2"/>
    <x v="23"/>
    <x v="0"/>
    <s v="Financiero"/>
    <s v="Paraguay"/>
    <s v="10/10/2024"/>
    <s v="11/10/2028"/>
    <s v="USD"/>
    <n v="19628.400000000001"/>
    <n v="15529.07"/>
    <n v="15729.29"/>
    <n v="19628.400000000001"/>
    <n v="6.5"/>
    <x v="0"/>
  </r>
  <r>
    <x v="2"/>
    <x v="23"/>
    <x v="0"/>
    <s v="Financiero"/>
    <s v="Paraguay"/>
    <s v="31/10/2024"/>
    <s v="24/07/2028"/>
    <s v="USD"/>
    <n v="61917.120000000003"/>
    <n v="50071.03"/>
    <n v="50627.14"/>
    <n v="61917.120000000003"/>
    <n v="6.35"/>
    <x v="0"/>
  </r>
  <r>
    <x v="2"/>
    <x v="23"/>
    <x v="0"/>
    <s v="Financiero"/>
    <s v="Paraguay"/>
    <s v="31/10/2024"/>
    <s v="21/06/2027"/>
    <s v="USD"/>
    <n v="116302.19"/>
    <n v="98242.46"/>
    <n v="98655.54"/>
    <n v="116302.19"/>
    <n v="6.98"/>
    <x v="0"/>
  </r>
  <r>
    <x v="2"/>
    <x v="23"/>
    <x v="0"/>
    <s v="Financiero"/>
    <s v="Paraguay"/>
    <s v="08/11/2024"/>
    <s v="16/03/2026"/>
    <s v="USD"/>
    <n v="27135.95"/>
    <n v="25474.67"/>
    <n v="25188.75"/>
    <n v="27135.95"/>
    <n v="4.9000000000000004"/>
    <x v="0"/>
  </r>
  <r>
    <x v="4"/>
    <x v="23"/>
    <x v="0"/>
    <s v="Financiero"/>
    <s v="Paraguay"/>
    <s v="14/02/2025"/>
    <s v="26/12/2031"/>
    <s v="USD"/>
    <n v="369734.24"/>
    <n v="252158.22"/>
    <n v="250054.81"/>
    <n v="369734.24"/>
    <n v="6.85"/>
    <x v="0"/>
  </r>
  <r>
    <x v="4"/>
    <x v="23"/>
    <x v="0"/>
    <s v="Financiero"/>
    <s v="Paraguay"/>
    <s v="14/02/2025"/>
    <s v="26/12/2031"/>
    <s v="USD"/>
    <n v="369734.24"/>
    <n v="252158.22"/>
    <n v="250054.81"/>
    <n v="369734.24"/>
    <n v="6.85"/>
    <x v="0"/>
  </r>
  <r>
    <x v="2"/>
    <x v="23"/>
    <x v="0"/>
    <s v="Financiero"/>
    <s v="Paraguay"/>
    <s v="27/02/2025"/>
    <s v="20/04/2027"/>
    <s v="USD"/>
    <n v="23018.080000000002"/>
    <n v="20249.79"/>
    <n v="20155.41"/>
    <n v="23018.080000000002"/>
    <n v="6.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29"/>
    <s v="USD"/>
    <n v="127475.1"/>
    <n v="100000"/>
    <n v="100915.9"/>
    <n v="127475.1"/>
    <n v="6.85"/>
    <x v="0"/>
  </r>
  <r>
    <x v="3"/>
    <x v="23"/>
    <x v="0"/>
    <s v="Financiero"/>
    <s v="Paraguay"/>
    <s v="13/08/2025"/>
    <s v="16/08/2030"/>
    <s v="USD"/>
    <n v="134826.17000000001"/>
    <n v="99999.99"/>
    <n v="100929.21"/>
    <n v="134826.17000000001"/>
    <n v="6.95"/>
    <x v="0"/>
  </r>
  <r>
    <x v="3"/>
    <x v="23"/>
    <x v="0"/>
    <s v="Financiero"/>
    <s v="Paraguay"/>
    <s v="29/10/2025"/>
    <s v="16/08/2028"/>
    <s v="USD"/>
    <n v="1925183.59"/>
    <n v="1622783.56"/>
    <n v="1614469.41"/>
    <n v="1925183.59"/>
    <n v="6.75"/>
    <x v="0"/>
  </r>
  <r>
    <x v="2"/>
    <x v="23"/>
    <x v="0"/>
    <s v="Financiero"/>
    <s v="Paraguay"/>
    <s v="03/11/2025"/>
    <s v="04/05/2027"/>
    <s v="USD"/>
    <n v="12499.97"/>
    <n v="11421.6"/>
    <n v="11534.7"/>
    <n v="12499.97"/>
    <n v="6.25"/>
    <x v="0"/>
  </r>
  <r>
    <x v="2"/>
    <x v="23"/>
    <x v="0"/>
    <s v="Financiero"/>
    <s v="Paraguay"/>
    <s v="03/11/2025"/>
    <s v="06/05/2026"/>
    <s v="USD"/>
    <n v="51404.08"/>
    <n v="49834.44"/>
    <n v="49917.17"/>
    <n v="51404.08"/>
    <n v="6.25"/>
    <x v="0"/>
  </r>
  <r>
    <x v="2"/>
    <x v="23"/>
    <x v="0"/>
    <s v="Financiero"/>
    <s v="Paraguay"/>
    <s v="03/11/2025"/>
    <s v="15/12/2026"/>
    <s v="USD"/>
    <n v="56544.65"/>
    <n v="53042"/>
    <n v="50335.91"/>
    <n v="56544.65"/>
    <n v="6.25"/>
    <x v="0"/>
  </r>
  <r>
    <x v="3"/>
    <x v="23"/>
    <x v="0"/>
    <s v="Financiero"/>
    <s v="Paraguay"/>
    <s v="07/11/2025"/>
    <s v="16/08/2030"/>
    <s v="USD"/>
    <n v="44492.57"/>
    <n v="33540.400000000001"/>
    <n v="33306.86"/>
    <n v="44492.57"/>
    <n v="6.95"/>
    <x v="0"/>
  </r>
  <r>
    <x v="2"/>
    <x v="23"/>
    <x v="0"/>
    <s v="Financiero"/>
    <s v="Paraguay"/>
    <s v="13/11/2025"/>
    <s v="20/04/2026"/>
    <s v="USD"/>
    <n v="103043.88"/>
    <n v="100663.08"/>
    <n v="100076.86"/>
    <n v="103043.88"/>
    <n v="5.5"/>
    <x v="0"/>
  </r>
  <r>
    <x v="2"/>
    <x v="23"/>
    <x v="0"/>
    <s v="Financiero"/>
    <s v="Paraguay"/>
    <s v="13/11/2025"/>
    <s v="20/04/2026"/>
    <s v="USD"/>
    <n v="103043.88"/>
    <n v="100663.08"/>
    <n v="100076.86"/>
    <n v="103043.88"/>
    <n v="5.5"/>
    <x v="0"/>
  </r>
  <r>
    <x v="2"/>
    <x v="23"/>
    <x v="0"/>
    <s v="Financiero"/>
    <s v="Paraguay"/>
    <s v="13/11/2025"/>
    <s v="20/04/2026"/>
    <s v="USD"/>
    <n v="103043.88"/>
    <n v="100663.08"/>
    <n v="100076.86"/>
    <n v="103043.88"/>
    <n v="5.5"/>
    <x v="0"/>
  </r>
  <r>
    <x v="2"/>
    <x v="23"/>
    <x v="0"/>
    <s v="Financiero"/>
    <s v="Paraguay"/>
    <s v="25/11/2025"/>
    <s v="20/04/2026"/>
    <s v="USD"/>
    <n v="103043.88"/>
    <n v="100844.02"/>
    <n v="100076.86"/>
    <n v="103043.88"/>
    <n v="5.5"/>
    <x v="0"/>
  </r>
  <r>
    <x v="2"/>
    <x v="23"/>
    <x v="0"/>
    <s v="Financiero"/>
    <s v="Paraguay"/>
    <s v="25/11/2025"/>
    <s v="20/04/2026"/>
    <s v="USD"/>
    <n v="103043.88"/>
    <n v="100844.02"/>
    <n v="100076.86"/>
    <n v="103043.88"/>
    <n v="5.5"/>
    <x v="0"/>
  </r>
  <r>
    <x v="2"/>
    <x v="23"/>
    <x v="0"/>
    <s v="Financiero"/>
    <s v="Paraguay"/>
    <s v="25/11/2025"/>
    <s v="20/04/2026"/>
    <s v="USD"/>
    <n v="103043.88"/>
    <n v="100844.02"/>
    <n v="100076.86"/>
    <n v="103043.88"/>
    <n v="5.5"/>
    <x v="0"/>
  </r>
  <r>
    <x v="2"/>
    <x v="23"/>
    <x v="0"/>
    <s v="Financiero"/>
    <s v="Paraguay"/>
    <s v="26/11/2025"/>
    <s v="20/04/2026"/>
    <s v="USD"/>
    <n v="103043.88"/>
    <n v="100859.11"/>
    <n v="100076.86"/>
    <n v="103043.88"/>
    <n v="5.5"/>
    <x v="0"/>
  </r>
  <r>
    <x v="2"/>
    <x v="23"/>
    <x v="0"/>
    <s v="Financiero"/>
    <s v="Paraguay"/>
    <s v="26/11/2025"/>
    <s v="20/04/2026"/>
    <s v="USD"/>
    <n v="103043.88"/>
    <n v="100859.11"/>
    <n v="100076.86"/>
    <n v="103043.88"/>
    <n v="5.5"/>
    <x v="0"/>
  </r>
  <r>
    <x v="2"/>
    <x v="23"/>
    <x v="0"/>
    <s v="Financiero"/>
    <s v="Paraguay"/>
    <s v="26/11/2025"/>
    <s v="20/04/2026"/>
    <s v="USD"/>
    <n v="103043.88"/>
    <n v="100859.11"/>
    <n v="100076.86"/>
    <n v="103043.88"/>
    <n v="5.5"/>
    <x v="0"/>
  </r>
  <r>
    <x v="2"/>
    <x v="23"/>
    <x v="0"/>
    <s v="Financiero"/>
    <s v="Paraguay"/>
    <s v="26/11/2025"/>
    <s v="20/04/2026"/>
    <s v="USD"/>
    <n v="103043.88"/>
    <n v="100859.11"/>
    <n v="100076.86"/>
    <n v="103043.88"/>
    <n v="5.5"/>
    <x v="0"/>
  </r>
  <r>
    <x v="2"/>
    <x v="23"/>
    <x v="0"/>
    <s v="Financiero"/>
    <s v="Paraguay"/>
    <s v="28/11/2025"/>
    <s v="04/05/2026"/>
    <s v="USD"/>
    <n v="103058.89"/>
    <n v="100691.3"/>
    <n v="101186.45"/>
    <n v="103058.89"/>
    <n v="5.5"/>
    <x v="0"/>
  </r>
  <r>
    <x v="2"/>
    <x v="23"/>
    <x v="0"/>
    <s v="Financiero"/>
    <s v="Paraguay"/>
    <s v="28/11/2025"/>
    <s v="04/05/2026"/>
    <s v="USD"/>
    <n v="103058.89"/>
    <n v="100691.3"/>
    <n v="101186.45"/>
    <n v="103058.89"/>
    <n v="5.5"/>
    <x v="0"/>
  </r>
  <r>
    <x v="2"/>
    <x v="23"/>
    <x v="0"/>
    <s v="Financiero"/>
    <s v="Paraguay"/>
    <s v="28/11/2025"/>
    <s v="04/05/2026"/>
    <s v="USD"/>
    <n v="103058.89"/>
    <n v="100691.3"/>
    <n v="101186.45"/>
    <n v="103058.89"/>
    <n v="5.5"/>
    <x v="0"/>
  </r>
  <r>
    <x v="2"/>
    <x v="23"/>
    <x v="0"/>
    <s v="Financiero"/>
    <s v="Paraguay"/>
    <s v="28/11/2025"/>
    <s v="04/05/2026"/>
    <s v="USD"/>
    <n v="103058.89"/>
    <n v="100691.3"/>
    <n v="101186.45"/>
    <n v="103058.89"/>
    <n v="5.5"/>
    <x v="0"/>
  </r>
  <r>
    <x v="2"/>
    <x v="23"/>
    <x v="0"/>
    <s v="Financiero"/>
    <s v="Paraguay"/>
    <s v="28/11/2025"/>
    <s v="04/05/2026"/>
    <s v="USD"/>
    <n v="103058.89"/>
    <n v="100691.3"/>
    <n v="101186.45"/>
    <n v="103058.89"/>
    <n v="5.5"/>
    <x v="0"/>
  </r>
  <r>
    <x v="2"/>
    <x v="23"/>
    <x v="0"/>
    <s v="Financiero"/>
    <s v="Paraguay"/>
    <s v="28/11/2025"/>
    <s v="11/05/2026"/>
    <s v="USD"/>
    <n v="105801.38"/>
    <n v="103307.42"/>
    <n v="103808.71"/>
    <n v="105801.38"/>
    <n v="5.5"/>
    <x v="0"/>
  </r>
  <r>
    <x v="2"/>
    <x v="23"/>
    <x v="0"/>
    <s v="Financiero"/>
    <s v="Paraguay"/>
    <s v="28/11/2025"/>
    <s v="11/05/2026"/>
    <s v="USD"/>
    <n v="105801.38"/>
    <n v="103307.42"/>
    <n v="103808.71"/>
    <n v="105801.38"/>
    <n v="5.5"/>
    <x v="0"/>
  </r>
  <r>
    <x v="2"/>
    <x v="23"/>
    <x v="0"/>
    <s v="Financiero"/>
    <s v="Paraguay"/>
    <s v="28/11/2025"/>
    <s v="11/05/2026"/>
    <s v="USD"/>
    <n v="105801.38"/>
    <n v="103307.42"/>
    <n v="103808.71"/>
    <n v="105801.38"/>
    <n v="5.5"/>
    <x v="0"/>
  </r>
  <r>
    <x v="2"/>
    <x v="23"/>
    <x v="0"/>
    <s v="Financiero"/>
    <s v="Paraguay"/>
    <s v="28/11/2025"/>
    <s v="11/05/2026"/>
    <s v="USD"/>
    <n v="105801.38"/>
    <n v="103307.42"/>
    <n v="103808.71"/>
    <n v="105801.38"/>
    <n v="5.5"/>
    <x v="0"/>
  </r>
  <r>
    <x v="2"/>
    <x v="23"/>
    <x v="0"/>
    <s v="Financiero"/>
    <s v="Paraguay"/>
    <s v="28/11/2025"/>
    <s v="11/05/2026"/>
    <s v="USD"/>
    <n v="105801.38"/>
    <n v="103307.42"/>
    <n v="103808.71"/>
    <n v="105801.38"/>
    <n v="5.5"/>
    <x v="0"/>
  </r>
  <r>
    <x v="3"/>
    <x v="23"/>
    <x v="0"/>
    <s v="Financiero"/>
    <s v="Paraguay"/>
    <s v="01/12/2025"/>
    <s v="16/08/2028"/>
    <s v="USD"/>
    <n v="5932.02"/>
    <n v="5017.57"/>
    <n v="5045.21"/>
    <n v="5932.02"/>
    <n v="6.75"/>
    <x v="0"/>
  </r>
  <r>
    <x v="3"/>
    <x v="23"/>
    <x v="0"/>
    <s v="Financiero"/>
    <s v="Paraguay"/>
    <s v="30/12/2025"/>
    <s v="16/08/2030"/>
    <s v="USD"/>
    <n v="66546.710000000006"/>
    <n v="50457.02"/>
    <n v="50466.7"/>
    <n v="66546.710000000006"/>
    <n v="6.95"/>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4BF859-A730-964C-9A84-91835A526FBD}" name="TablaDinámica14" cacheId="6"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D27" firstHeaderRow="1" firstDataRow="2" firstDataCol="2"/>
  <pivotFields count="14">
    <pivotField compact="0" outline="0" subtotalTop="0" showAll="0" defaultSubtotal="0">
      <items count="6">
        <item x="1"/>
        <item x="0"/>
        <item x="5"/>
        <item x="3"/>
        <item x="4"/>
        <item x="2"/>
      </items>
    </pivotField>
    <pivotField axis="axisRow" compact="0" outline="0" subtotalTop="0" showAll="0" defaultSubtotal="0">
      <items count="24">
        <item x="0"/>
        <item x="1"/>
        <item x="2"/>
        <item x="3"/>
        <item x="4"/>
        <item x="5"/>
        <item x="6"/>
        <item x="7"/>
        <item x="8"/>
        <item x="9"/>
        <item x="10"/>
        <item x="11"/>
        <item x="12"/>
        <item x="13"/>
        <item x="14"/>
        <item x="15"/>
        <item x="16"/>
        <item x="17"/>
        <item x="18"/>
        <item x="19"/>
        <item x="20"/>
        <item x="21"/>
        <item x="22"/>
        <item x="23"/>
      </items>
    </pivotField>
    <pivotField axis="axisRow" compact="0" outline="0" subtotalTop="0" showAll="0" defaultSubtotal="0">
      <items count="3">
        <item x="1"/>
        <item x="2"/>
        <item x="0"/>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dataField="1" compact="0" numFmtId="166" outline="0" subtotalTop="0" showAll="0" defaultSubtotal="0"/>
    <pivotField compact="0" outline="0" subtotalTop="0" showAll="0" defaultSubtotal="0"/>
    <pivotField compact="0" outline="0" subtotalTop="0" showAll="0" defaultSubtotal="0"/>
    <pivotField axis="axisCol" compact="0" outline="0" subtotalTop="0" showAll="0" defaultSubtotal="0">
      <items count="1">
        <item x="0"/>
      </items>
    </pivotField>
  </pivotFields>
  <rowFields count="2">
    <field x="1"/>
    <field x="2"/>
  </rowFields>
  <rowItems count="25">
    <i>
      <x/>
      <x v="2"/>
    </i>
    <i>
      <x v="1"/>
      <x v="2"/>
    </i>
    <i>
      <x v="2"/>
      <x v="2"/>
    </i>
    <i>
      <x v="3"/>
      <x v="2"/>
    </i>
    <i>
      <x v="4"/>
      <x v="2"/>
    </i>
    <i>
      <x v="5"/>
      <x v="2"/>
    </i>
    <i>
      <x v="6"/>
      <x v="2"/>
    </i>
    <i>
      <x v="7"/>
      <x v="2"/>
    </i>
    <i>
      <x v="8"/>
      <x v="2"/>
    </i>
    <i>
      <x v="9"/>
      <x v="2"/>
    </i>
    <i>
      <x v="10"/>
      <x v="2"/>
    </i>
    <i>
      <x v="11"/>
      <x/>
    </i>
    <i>
      <x v="12"/>
      <x v="2"/>
    </i>
    <i>
      <x v="13"/>
      <x v="2"/>
    </i>
    <i>
      <x v="14"/>
      <x v="2"/>
    </i>
    <i>
      <x v="15"/>
      <x v="2"/>
    </i>
    <i>
      <x v="16"/>
      <x v="1"/>
    </i>
    <i>
      <x v="17"/>
      <x v="1"/>
    </i>
    <i>
      <x v="18"/>
      <x v="2"/>
    </i>
    <i>
      <x v="19"/>
      <x v="2"/>
    </i>
    <i>
      <x v="20"/>
      <x v="2"/>
    </i>
    <i>
      <x v="21"/>
      <x v="2"/>
    </i>
    <i>
      <x v="22"/>
      <x v="1"/>
    </i>
    <i>
      <x v="23"/>
      <x v="2"/>
    </i>
    <i t="grand">
      <x/>
    </i>
  </rowItems>
  <colFields count="1">
    <field x="13"/>
  </colFields>
  <colItems count="2">
    <i>
      <x/>
    </i>
    <i t="grand">
      <x/>
    </i>
  </colItems>
  <dataFields count="1">
    <dataField name="Suma de Val. Contable" fld="10" baseField="0"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4725-A22E-4417-B8DE-6025655D03C1}">
  <sheetPr>
    <tabColor theme="9" tint="0.39997558519241921"/>
  </sheetPr>
  <dimension ref="A1:G26"/>
  <sheetViews>
    <sheetView showGridLines="0" zoomScaleNormal="100" workbookViewId="0">
      <selection activeCell="C18" sqref="C18"/>
    </sheetView>
  </sheetViews>
  <sheetFormatPr baseColWidth="10" defaultColWidth="9.109375" defaultRowHeight="14.4" x14ac:dyDescent="0.3"/>
  <cols>
    <col min="1" max="1" width="3.44140625" style="1" customWidth="1"/>
    <col min="2" max="2" width="52.6640625" style="1" customWidth="1"/>
    <col min="3" max="3" width="22.44140625" style="1" bestFit="1" customWidth="1"/>
    <col min="4" max="4" width="22.109375" style="1" bestFit="1" customWidth="1"/>
    <col min="5" max="5" width="3.44140625" style="1" customWidth="1"/>
    <col min="6" max="6" width="14" style="1" bestFit="1" customWidth="1"/>
    <col min="7" max="7" width="11.109375" style="1" bestFit="1" customWidth="1"/>
    <col min="8" max="16384" width="9.109375" style="1"/>
  </cols>
  <sheetData>
    <row r="1" spans="1:6" x14ac:dyDescent="0.3">
      <c r="A1" s="23"/>
    </row>
    <row r="2" spans="1:6" x14ac:dyDescent="0.3">
      <c r="B2" s="161" t="s">
        <v>0</v>
      </c>
      <c r="C2" s="161"/>
      <c r="D2" s="161"/>
    </row>
    <row r="3" spans="1:6" x14ac:dyDescent="0.3">
      <c r="B3" s="183" t="s">
        <v>1</v>
      </c>
      <c r="C3" s="183"/>
      <c r="D3" s="183"/>
    </row>
    <row r="4" spans="1:6" x14ac:dyDescent="0.3">
      <c r="B4" s="184" t="s">
        <v>483</v>
      </c>
      <c r="C4" s="184"/>
      <c r="D4" s="184"/>
    </row>
    <row r="5" spans="1:6" x14ac:dyDescent="0.3">
      <c r="B5" s="184" t="s">
        <v>5</v>
      </c>
      <c r="C5" s="184"/>
      <c r="D5" s="184"/>
    </row>
    <row r="7" spans="1:6" x14ac:dyDescent="0.3">
      <c r="B7" s="91" t="s">
        <v>6</v>
      </c>
      <c r="C7" s="92">
        <v>46112</v>
      </c>
      <c r="D7" s="92">
        <v>45747</v>
      </c>
      <c r="E7" s="93"/>
    </row>
    <row r="8" spans="1:6" x14ac:dyDescent="0.3">
      <c r="B8" s="190" t="s">
        <v>7</v>
      </c>
      <c r="C8" s="192">
        <v>4844302.6199999992</v>
      </c>
      <c r="D8" s="195">
        <v>3700518.4999999995</v>
      </c>
      <c r="E8" s="96"/>
    </row>
    <row r="9" spans="1:6" x14ac:dyDescent="0.3">
      <c r="B9" s="94" t="s">
        <v>8</v>
      </c>
      <c r="C9" s="193">
        <v>1998467.99</v>
      </c>
      <c r="D9" s="95">
        <v>47861.330000000024</v>
      </c>
      <c r="E9" s="96"/>
      <c r="F9" s="182"/>
    </row>
    <row r="10" spans="1:6" x14ac:dyDescent="0.3">
      <c r="B10" s="94" t="s">
        <v>9</v>
      </c>
      <c r="C10" s="193">
        <v>16562.969961095099</v>
      </c>
      <c r="D10" s="95">
        <v>10778.64</v>
      </c>
      <c r="E10" s="97"/>
      <c r="F10" s="182"/>
    </row>
    <row r="11" spans="1:6" x14ac:dyDescent="0.3">
      <c r="B11" s="191" t="s">
        <v>10</v>
      </c>
      <c r="C11" s="194">
        <v>105709358.07000026</v>
      </c>
      <c r="D11" s="98">
        <v>66089833.170000203</v>
      </c>
      <c r="E11" s="97"/>
    </row>
    <row r="12" spans="1:6" x14ac:dyDescent="0.3">
      <c r="B12" s="99" t="s">
        <v>11</v>
      </c>
      <c r="C12" s="100">
        <f>SUM(C8:C11)</f>
        <v>112568691.64996135</v>
      </c>
      <c r="D12" s="101">
        <f>SUM(D8:D11)</f>
        <v>69848991.640000209</v>
      </c>
      <c r="E12" s="102"/>
    </row>
    <row r="13" spans="1:6" x14ac:dyDescent="0.3">
      <c r="B13" s="103" t="s">
        <v>12</v>
      </c>
      <c r="C13" s="100"/>
      <c r="D13" s="101"/>
      <c r="E13" s="102"/>
    </row>
    <row r="14" spans="1:6" x14ac:dyDescent="0.3">
      <c r="B14" s="104" t="s">
        <v>13</v>
      </c>
      <c r="C14" s="95">
        <v>187802.39</v>
      </c>
      <c r="D14" s="95">
        <v>117931.77</v>
      </c>
      <c r="E14" s="96"/>
    </row>
    <row r="15" spans="1:6" x14ac:dyDescent="0.3">
      <c r="B15" s="104" t="s">
        <v>14</v>
      </c>
      <c r="C15" s="95">
        <v>1356667.77</v>
      </c>
      <c r="D15" s="95">
        <v>0</v>
      </c>
      <c r="E15" s="96"/>
      <c r="F15" s="158"/>
    </row>
    <row r="16" spans="1:6" x14ac:dyDescent="0.3">
      <c r="B16" s="103" t="s">
        <v>15</v>
      </c>
      <c r="C16" s="127">
        <f>SUM(C14:C15)</f>
        <v>1544470.1600000001</v>
      </c>
      <c r="D16" s="101">
        <f>SUM(D14:D15)</f>
        <v>117931.77</v>
      </c>
      <c r="E16" s="96"/>
    </row>
    <row r="17" spans="2:7" x14ac:dyDescent="0.3">
      <c r="B17" s="103" t="s">
        <v>16</v>
      </c>
      <c r="C17" s="100">
        <f>+C12-C16</f>
        <v>111024221.48996136</v>
      </c>
      <c r="D17" s="100">
        <f>+D12-D16</f>
        <v>69731059.870000213</v>
      </c>
      <c r="E17" s="102"/>
      <c r="F17" s="59"/>
    </row>
    <row r="18" spans="2:7" x14ac:dyDescent="0.3">
      <c r="B18" s="103" t="s">
        <v>17</v>
      </c>
      <c r="C18" s="105">
        <v>897633.94395179907</v>
      </c>
      <c r="D18" s="105">
        <v>578257.17354087823</v>
      </c>
      <c r="E18" s="106"/>
    </row>
    <row r="19" spans="2:7" x14ac:dyDescent="0.3">
      <c r="B19" s="103" t="s">
        <v>18</v>
      </c>
      <c r="C19" s="105">
        <f>+C17/C18</f>
        <v>123.68540900000001</v>
      </c>
      <c r="D19" s="105">
        <f>+D17/D18</f>
        <v>120.58831789843897</v>
      </c>
      <c r="E19" s="106"/>
      <c r="G19" s="83"/>
    </row>
    <row r="21" spans="2:7" x14ac:dyDescent="0.3">
      <c r="B21" s="181" t="s">
        <v>412</v>
      </c>
      <c r="C21" s="181"/>
      <c r="D21" s="181"/>
    </row>
    <row r="22" spans="2:7" x14ac:dyDescent="0.3">
      <c r="B22" s="68"/>
      <c r="C22" s="107"/>
      <c r="D22" s="83"/>
      <c r="E22" s="83"/>
    </row>
    <row r="23" spans="2:7" x14ac:dyDescent="0.3">
      <c r="C23" s="84"/>
      <c r="D23" s="84"/>
      <c r="E23" s="84"/>
    </row>
    <row r="24" spans="2:7" x14ac:dyDescent="0.3">
      <c r="C24" s="84"/>
      <c r="D24" s="84"/>
      <c r="E24" s="59"/>
    </row>
    <row r="25" spans="2:7" x14ac:dyDescent="0.3">
      <c r="C25" s="108"/>
      <c r="D25" s="108"/>
    </row>
    <row r="26" spans="2:7" x14ac:dyDescent="0.3">
      <c r="C26" s="109"/>
      <c r="D26" s="109"/>
    </row>
  </sheetData>
  <mergeCells count="6">
    <mergeCell ref="B21:D21"/>
    <mergeCell ref="F9:F10"/>
    <mergeCell ref="B2:D2"/>
    <mergeCell ref="B3:D3"/>
    <mergeCell ref="B4:D4"/>
    <mergeCell ref="B5:D5"/>
  </mergeCells>
  <hyperlinks>
    <hyperlink ref="B11" location="'06'!A1" display="Inversiones" xr:uid="{0C92B812-AABE-46D8-8767-4CB92EA2192A}"/>
  </hyperlinks>
  <pageMargins left="0.7" right="0.7" top="0.75" bottom="0.75" header="0.3" footer="0.3"/>
  <pageSetup paperSize="9" orientation="portrait" r:id="rId1"/>
  <ignoredErrors>
    <ignoredError sqref="C12:D1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5C0E-A733-4600-9C7C-D5B95AC6504C}">
  <sheetPr>
    <tabColor theme="9" tint="0.39997558519241921"/>
  </sheetPr>
  <dimension ref="A1:D20"/>
  <sheetViews>
    <sheetView showGridLines="0" zoomScaleNormal="100" workbookViewId="0">
      <selection activeCell="C16" sqref="C16"/>
    </sheetView>
  </sheetViews>
  <sheetFormatPr baseColWidth="10" defaultColWidth="11.44140625" defaultRowHeight="14.4" x14ac:dyDescent="0.3"/>
  <cols>
    <col min="1" max="1" width="3.44140625" style="1" customWidth="1"/>
    <col min="2" max="2" width="52.6640625" style="1" customWidth="1"/>
    <col min="3" max="4" width="19.44140625" style="1" bestFit="1" customWidth="1"/>
    <col min="5" max="5" width="3.44140625" style="1" customWidth="1"/>
    <col min="6" max="16384" width="11.44140625" style="1"/>
  </cols>
  <sheetData>
    <row r="1" spans="1:4" x14ac:dyDescent="0.3">
      <c r="A1" s="23"/>
    </row>
    <row r="2" spans="1:4" x14ac:dyDescent="0.3">
      <c r="B2" s="161" t="s">
        <v>0</v>
      </c>
      <c r="C2" s="161"/>
      <c r="D2" s="161"/>
    </row>
    <row r="3" spans="1:4" x14ac:dyDescent="0.3">
      <c r="B3" s="183" t="s">
        <v>19</v>
      </c>
      <c r="C3" s="183"/>
      <c r="D3" s="183"/>
    </row>
    <row r="4" spans="1:4" x14ac:dyDescent="0.3">
      <c r="B4" s="184" t="str">
        <f>+EAN!B4</f>
        <v>Correspondiente al 31/03/2026 con cifras comparativas al 31/03/2025</v>
      </c>
      <c r="C4" s="184"/>
      <c r="D4" s="184"/>
    </row>
    <row r="5" spans="1:4" x14ac:dyDescent="0.3">
      <c r="B5" s="184" t="s">
        <v>5</v>
      </c>
      <c r="C5" s="184"/>
      <c r="D5" s="184"/>
    </row>
    <row r="7" spans="1:4" s="68" customFormat="1" x14ac:dyDescent="0.3">
      <c r="B7" s="85" t="s">
        <v>20</v>
      </c>
      <c r="C7" s="88">
        <f>+EAN!C7</f>
        <v>46112</v>
      </c>
      <c r="D7" s="88">
        <f>+EAN!D7</f>
        <v>45747</v>
      </c>
    </row>
    <row r="8" spans="1:4" x14ac:dyDescent="0.3">
      <c r="B8" s="45" t="s">
        <v>21</v>
      </c>
      <c r="C8" s="57">
        <v>460631.91</v>
      </c>
      <c r="D8" s="57">
        <v>367845.06</v>
      </c>
    </row>
    <row r="9" spans="1:4" x14ac:dyDescent="0.3">
      <c r="B9" s="45" t="s">
        <v>22</v>
      </c>
      <c r="C9" s="58">
        <v>999179.62</v>
      </c>
      <c r="D9" s="58">
        <v>558774.11</v>
      </c>
    </row>
    <row r="10" spans="1:4" x14ac:dyDescent="0.3">
      <c r="B10" s="45" t="s">
        <v>23</v>
      </c>
      <c r="C10" s="58">
        <v>42354.299999999996</v>
      </c>
      <c r="D10" s="58">
        <v>32172.760000000002</v>
      </c>
    </row>
    <row r="11" spans="1:4" s="68" customFormat="1" x14ac:dyDescent="0.3">
      <c r="B11" s="69" t="s">
        <v>24</v>
      </c>
      <c r="C11" s="86">
        <f>SUM(C8:C10)</f>
        <v>1502165.83</v>
      </c>
      <c r="D11" s="70">
        <f>SUM(D8:D10)</f>
        <v>958791.92999999993</v>
      </c>
    </row>
    <row r="12" spans="1:4" s="68" customFormat="1" x14ac:dyDescent="0.3">
      <c r="B12" s="51" t="s">
        <v>25</v>
      </c>
      <c r="C12" s="89"/>
      <c r="D12" s="90"/>
    </row>
    <row r="13" spans="1:4" x14ac:dyDescent="0.3">
      <c r="B13" s="42" t="s">
        <v>482</v>
      </c>
      <c r="C13" s="57">
        <v>528512.62</v>
      </c>
      <c r="D13" s="57">
        <v>337042.95</v>
      </c>
    </row>
    <row r="14" spans="1:4" x14ac:dyDescent="0.3">
      <c r="B14" s="45" t="s">
        <v>27</v>
      </c>
      <c r="C14" s="58">
        <v>0</v>
      </c>
      <c r="D14" s="58">
        <v>291.60000000000002</v>
      </c>
    </row>
    <row r="15" spans="1:4" s="68" customFormat="1" x14ac:dyDescent="0.3">
      <c r="B15" s="69" t="s">
        <v>28</v>
      </c>
      <c r="C15" s="86">
        <f>SUM(C13:C14)</f>
        <v>528512.62</v>
      </c>
      <c r="D15" s="70">
        <f>SUM(D13:D14)</f>
        <v>337334.55</v>
      </c>
    </row>
    <row r="16" spans="1:4" s="68" customFormat="1" x14ac:dyDescent="0.3">
      <c r="B16" s="69" t="s">
        <v>29</v>
      </c>
      <c r="C16" s="86">
        <f>+C11-C15</f>
        <v>973653.21000000008</v>
      </c>
      <c r="D16" s="70">
        <f>+D11-D15</f>
        <v>621457.37999999989</v>
      </c>
    </row>
    <row r="18" spans="2:4" x14ac:dyDescent="0.3">
      <c r="B18" s="181" t="s">
        <v>412</v>
      </c>
      <c r="C18" s="181"/>
      <c r="D18" s="181"/>
    </row>
    <row r="19" spans="2:4" x14ac:dyDescent="0.3">
      <c r="C19" s="83"/>
      <c r="D19" s="83"/>
    </row>
    <row r="20" spans="2:4" x14ac:dyDescent="0.3">
      <c r="C20" s="83"/>
      <c r="D20" s="83"/>
    </row>
  </sheetData>
  <mergeCells count="5">
    <mergeCell ref="B2:D2"/>
    <mergeCell ref="B3:D3"/>
    <mergeCell ref="B4:D4"/>
    <mergeCell ref="B5:D5"/>
    <mergeCell ref="B18:D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99475-722F-4BC9-8D14-E214482BA51E}">
  <sheetPr>
    <tabColor theme="9" tint="0.39997558519241921"/>
  </sheetPr>
  <dimension ref="A1:G22"/>
  <sheetViews>
    <sheetView showGridLines="0" workbookViewId="0">
      <selection activeCell="C9" sqref="C9"/>
    </sheetView>
  </sheetViews>
  <sheetFormatPr baseColWidth="10" defaultColWidth="11.44140625" defaultRowHeight="14.4" x14ac:dyDescent="0.3"/>
  <cols>
    <col min="1" max="1" width="3.44140625" style="1" customWidth="1"/>
    <col min="2" max="2" width="30.77734375" style="1" customWidth="1"/>
    <col min="3" max="3" width="23.44140625" style="1" bestFit="1" customWidth="1"/>
    <col min="4" max="4" width="20" style="1" customWidth="1"/>
    <col min="5" max="5" width="21.109375" style="1" bestFit="1" customWidth="1"/>
    <col min="6" max="6" width="3.44140625" style="1" customWidth="1"/>
    <col min="7" max="7" width="14.109375" style="1" bestFit="1" customWidth="1"/>
    <col min="8" max="16384" width="11.44140625" style="1"/>
  </cols>
  <sheetData>
    <row r="1" spans="1:7" x14ac:dyDescent="0.3">
      <c r="A1" s="23"/>
    </row>
    <row r="2" spans="1:7" x14ac:dyDescent="0.3">
      <c r="B2" s="161" t="s">
        <v>0</v>
      </c>
      <c r="C2" s="161"/>
      <c r="D2" s="161"/>
      <c r="E2" s="161"/>
    </row>
    <row r="3" spans="1:7" x14ac:dyDescent="0.3">
      <c r="B3" s="183" t="s">
        <v>2</v>
      </c>
      <c r="C3" s="183"/>
      <c r="D3" s="183"/>
      <c r="E3" s="183"/>
    </row>
    <row r="4" spans="1:7" x14ac:dyDescent="0.3">
      <c r="B4" s="184" t="s">
        <v>484</v>
      </c>
      <c r="C4" s="184"/>
      <c r="D4" s="184"/>
      <c r="E4" s="184"/>
    </row>
    <row r="5" spans="1:7" x14ac:dyDescent="0.3">
      <c r="B5" s="184" t="s">
        <v>5</v>
      </c>
      <c r="C5" s="184"/>
      <c r="D5" s="184"/>
      <c r="E5" s="184"/>
    </row>
    <row r="7" spans="1:7" x14ac:dyDescent="0.3">
      <c r="B7" s="85" t="s">
        <v>30</v>
      </c>
      <c r="C7" s="85" t="s">
        <v>31</v>
      </c>
      <c r="D7" s="85" t="s">
        <v>32</v>
      </c>
      <c r="E7" s="85" t="s">
        <v>413</v>
      </c>
    </row>
    <row r="8" spans="1:7" x14ac:dyDescent="0.3">
      <c r="B8" s="69" t="s">
        <v>33</v>
      </c>
      <c r="C8" s="86">
        <v>93887418.469999999</v>
      </c>
      <c r="D8" s="86">
        <v>2705612.54</v>
      </c>
      <c r="E8" s="86">
        <f>+C8+D8</f>
        <v>96593031.010000005</v>
      </c>
      <c r="G8" s="67"/>
    </row>
    <row r="9" spans="1:7" x14ac:dyDescent="0.3">
      <c r="B9" s="87" t="s">
        <v>34</v>
      </c>
      <c r="C9" s="143">
        <f>-D9</f>
        <v>2705612.54</v>
      </c>
      <c r="D9" s="143">
        <f>-D8</f>
        <v>-2705612.54</v>
      </c>
      <c r="E9" s="143">
        <f>SUM(C9:D9)</f>
        <v>0</v>
      </c>
    </row>
    <row r="10" spans="1:7" x14ac:dyDescent="0.3">
      <c r="B10" s="45" t="s">
        <v>35</v>
      </c>
      <c r="C10" s="144">
        <v>103802152.63</v>
      </c>
      <c r="D10" s="144">
        <v>0</v>
      </c>
      <c r="E10" s="144">
        <f t="shared" ref="E10:E12" si="0">SUM(C10:D10)</f>
        <v>103802152.63</v>
      </c>
    </row>
    <row r="11" spans="1:7" x14ac:dyDescent="0.3">
      <c r="B11" s="45" t="s">
        <v>36</v>
      </c>
      <c r="C11" s="144">
        <v>-90344615.359999999</v>
      </c>
      <c r="D11" s="144">
        <v>0</v>
      </c>
      <c r="E11" s="144">
        <f t="shared" si="0"/>
        <v>-90344615.359999999</v>
      </c>
    </row>
    <row r="12" spans="1:7" x14ac:dyDescent="0.3">
      <c r="B12" s="66" t="s">
        <v>37</v>
      </c>
      <c r="C12" s="145">
        <v>0</v>
      </c>
      <c r="D12" s="146">
        <f>+EIE!C16</f>
        <v>973653.21000000008</v>
      </c>
      <c r="E12" s="146">
        <f t="shared" si="0"/>
        <v>973653.21000000008</v>
      </c>
    </row>
    <row r="13" spans="1:7" ht="13.95" customHeight="1" x14ac:dyDescent="0.3">
      <c r="B13" s="185" t="s">
        <v>38</v>
      </c>
      <c r="C13" s="187">
        <f>SUM(C8:C12)</f>
        <v>110050568.27999999</v>
      </c>
      <c r="D13" s="187">
        <f>SUM(D8:D12)</f>
        <v>973653.21000000008</v>
      </c>
      <c r="E13" s="87" t="s">
        <v>485</v>
      </c>
    </row>
    <row r="14" spans="1:7" x14ac:dyDescent="0.3">
      <c r="B14" s="186"/>
      <c r="C14" s="188"/>
      <c r="D14" s="188"/>
      <c r="E14" s="86">
        <f>SUM(E8:E12)</f>
        <v>111024221.48999998</v>
      </c>
    </row>
    <row r="16" spans="1:7" x14ac:dyDescent="0.3">
      <c r="B16" s="181" t="s">
        <v>412</v>
      </c>
      <c r="C16" s="181"/>
      <c r="D16" s="181"/>
      <c r="E16" s="181"/>
    </row>
    <row r="17" spans="3:5" x14ac:dyDescent="0.3">
      <c r="D17" s="83"/>
      <c r="E17" s="59"/>
    </row>
    <row r="18" spans="3:5" x14ac:dyDescent="0.3">
      <c r="D18" s="83"/>
      <c r="E18" s="59"/>
    </row>
    <row r="19" spans="3:5" x14ac:dyDescent="0.3">
      <c r="D19" s="83"/>
      <c r="E19" s="59"/>
    </row>
    <row r="20" spans="3:5" x14ac:dyDescent="0.3">
      <c r="C20" s="64"/>
      <c r="D20" s="83"/>
      <c r="E20" s="59"/>
    </row>
    <row r="21" spans="3:5" x14ac:dyDescent="0.3">
      <c r="D21" s="83"/>
      <c r="E21" s="59"/>
    </row>
    <row r="22" spans="3:5" x14ac:dyDescent="0.3">
      <c r="C22" s="83"/>
      <c r="D22" s="83"/>
    </row>
  </sheetData>
  <mergeCells count="8">
    <mergeCell ref="B2:E2"/>
    <mergeCell ref="B3:E3"/>
    <mergeCell ref="B4:E4"/>
    <mergeCell ref="B5:E5"/>
    <mergeCell ref="B16:E16"/>
    <mergeCell ref="B13:B14"/>
    <mergeCell ref="C13:C14"/>
    <mergeCell ref="D13: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DB50-65C0-426D-A01D-F1411BABFB4E}">
  <sheetPr>
    <tabColor theme="9" tint="0.39997558519241921"/>
  </sheetPr>
  <dimension ref="A1:D31"/>
  <sheetViews>
    <sheetView showGridLines="0" zoomScaleNormal="100" workbookViewId="0">
      <selection activeCell="C11" sqref="C11"/>
    </sheetView>
  </sheetViews>
  <sheetFormatPr baseColWidth="10" defaultColWidth="11.44140625" defaultRowHeight="14.4" x14ac:dyDescent="0.3"/>
  <cols>
    <col min="1" max="1" width="3.44140625" style="1" customWidth="1"/>
    <col min="2" max="2" width="59" style="1" customWidth="1"/>
    <col min="3" max="4" width="23.44140625" style="1" bestFit="1" customWidth="1"/>
    <col min="5" max="5" width="3.44140625" style="1" customWidth="1"/>
    <col min="6" max="16384" width="11.44140625" style="1"/>
  </cols>
  <sheetData>
    <row r="1" spans="1:4" x14ac:dyDescent="0.3">
      <c r="A1" s="23"/>
    </row>
    <row r="2" spans="1:4" x14ac:dyDescent="0.3">
      <c r="B2" s="161" t="s">
        <v>0</v>
      </c>
      <c r="C2" s="161"/>
      <c r="D2" s="161"/>
    </row>
    <row r="3" spans="1:4" x14ac:dyDescent="0.3">
      <c r="B3" s="183" t="s">
        <v>3</v>
      </c>
      <c r="C3" s="183"/>
      <c r="D3" s="183"/>
    </row>
    <row r="4" spans="1:4" x14ac:dyDescent="0.3">
      <c r="B4" s="184" t="str">
        <f>+EIE!B4</f>
        <v>Correspondiente al 31/03/2026 con cifras comparativas al 31/03/2025</v>
      </c>
      <c r="C4" s="184"/>
      <c r="D4" s="184"/>
    </row>
    <row r="5" spans="1:4" x14ac:dyDescent="0.3">
      <c r="B5" s="184" t="s">
        <v>5</v>
      </c>
      <c r="C5" s="184"/>
      <c r="D5" s="184"/>
    </row>
    <row r="7" spans="1:4" s="68" customFormat="1" x14ac:dyDescent="0.3">
      <c r="B7" s="27" t="s">
        <v>39</v>
      </c>
      <c r="C7" s="28">
        <f>+EIE!C7</f>
        <v>46112</v>
      </c>
      <c r="D7" s="28">
        <f>+EIE!D7</f>
        <v>45747</v>
      </c>
    </row>
    <row r="8" spans="1:4" s="68" customFormat="1" x14ac:dyDescent="0.3">
      <c r="B8" s="69" t="s">
        <v>40</v>
      </c>
      <c r="C8" s="70">
        <v>6831656.0799998567</v>
      </c>
      <c r="D8" s="70">
        <v>4426581.0299999295</v>
      </c>
    </row>
    <row r="9" spans="1:4" s="68" customFormat="1" x14ac:dyDescent="0.3">
      <c r="B9" s="71" t="s">
        <v>41</v>
      </c>
      <c r="C9" s="72"/>
      <c r="D9" s="72"/>
    </row>
    <row r="10" spans="1:4" s="68" customFormat="1" x14ac:dyDescent="0.3">
      <c r="B10" s="71" t="s">
        <v>42</v>
      </c>
      <c r="C10" s="73"/>
      <c r="D10" s="73"/>
    </row>
    <row r="11" spans="1:4" x14ac:dyDescent="0.3">
      <c r="B11" s="11" t="s">
        <v>43</v>
      </c>
      <c r="C11" s="147">
        <v>42869.35</v>
      </c>
      <c r="D11" s="147">
        <v>32172.760000000002</v>
      </c>
    </row>
    <row r="12" spans="1:4" x14ac:dyDescent="0.3">
      <c r="B12" s="11" t="s">
        <v>44</v>
      </c>
      <c r="C12" s="144">
        <v>0</v>
      </c>
      <c r="D12" s="147">
        <v>-65800.55</v>
      </c>
    </row>
    <row r="13" spans="1:4" s="68" customFormat="1" x14ac:dyDescent="0.3">
      <c r="B13" s="74" t="s">
        <v>45</v>
      </c>
      <c r="C13" s="148"/>
      <c r="D13" s="147"/>
    </row>
    <row r="14" spans="1:4" x14ac:dyDescent="0.3">
      <c r="B14" s="11" t="s">
        <v>46</v>
      </c>
      <c r="C14" s="147">
        <v>-185395692.41999999</v>
      </c>
      <c r="D14" s="147">
        <v>-151440989.53999999</v>
      </c>
    </row>
    <row r="15" spans="1:4" x14ac:dyDescent="0.3">
      <c r="B15" s="11" t="s">
        <v>47</v>
      </c>
      <c r="C15" s="147">
        <v>-486015.05</v>
      </c>
      <c r="D15" s="147">
        <v>-325310.51</v>
      </c>
    </row>
    <row r="16" spans="1:4" x14ac:dyDescent="0.3">
      <c r="B16" s="11" t="s">
        <v>48</v>
      </c>
      <c r="C16" s="147">
        <v>158095187.16</v>
      </c>
      <c r="D16" s="147">
        <v>135234367.71000001</v>
      </c>
    </row>
    <row r="17" spans="2:4" x14ac:dyDescent="0.3">
      <c r="B17" s="11" t="s">
        <v>49</v>
      </c>
      <c r="C17" s="147">
        <v>10942092.460000001</v>
      </c>
      <c r="D17" s="147">
        <v>10140647.810000001</v>
      </c>
    </row>
    <row r="18" spans="2:4" s="25" customFormat="1" x14ac:dyDescent="0.3">
      <c r="B18" s="75" t="s">
        <v>50</v>
      </c>
      <c r="C18" s="149">
        <f>SUM(C9:C17)</f>
        <v>-16801558.500000007</v>
      </c>
      <c r="D18" s="149">
        <f>SUM(D9:D17)</f>
        <v>-6424912.3199999649</v>
      </c>
    </row>
    <row r="19" spans="2:4" ht="24" customHeight="1" x14ac:dyDescent="0.3">
      <c r="B19" s="11"/>
      <c r="C19" s="150"/>
      <c r="D19" s="150"/>
    </row>
    <row r="20" spans="2:4" s="68" customFormat="1" x14ac:dyDescent="0.3">
      <c r="B20" s="71" t="s">
        <v>51</v>
      </c>
      <c r="C20" s="148"/>
      <c r="D20" s="148"/>
    </row>
    <row r="21" spans="2:4" x14ac:dyDescent="0.3">
      <c r="B21" s="11" t="s">
        <v>52</v>
      </c>
      <c r="C21" s="144">
        <v>-88987947.590000004</v>
      </c>
      <c r="D21" s="144">
        <v>-38822261.740000002</v>
      </c>
    </row>
    <row r="22" spans="2:4" x14ac:dyDescent="0.3">
      <c r="B22" s="11" t="s">
        <v>35</v>
      </c>
      <c r="C22" s="146">
        <v>103802152.63</v>
      </c>
      <c r="D22" s="146">
        <v>44521111.530000001</v>
      </c>
    </row>
    <row r="23" spans="2:4" s="24" customFormat="1" ht="28.8" x14ac:dyDescent="0.3">
      <c r="B23" s="77" t="s">
        <v>53</v>
      </c>
      <c r="C23" s="78">
        <f>+C21+C22</f>
        <v>14814205.039999992</v>
      </c>
      <c r="D23" s="76">
        <f>+D21+D22</f>
        <v>5698849.7899999991</v>
      </c>
    </row>
    <row r="24" spans="2:4" x14ac:dyDescent="0.3">
      <c r="B24" s="11"/>
      <c r="C24" s="79"/>
      <c r="D24" s="80"/>
    </row>
    <row r="25" spans="2:4" s="68" customFormat="1" x14ac:dyDescent="0.3">
      <c r="B25" s="69" t="s">
        <v>54</v>
      </c>
      <c r="C25" s="81">
        <f>+C8+C18+C23</f>
        <v>4844302.6199998409</v>
      </c>
      <c r="D25" s="82">
        <f>+D8+D18+D23</f>
        <v>3700518.4999999637</v>
      </c>
    </row>
    <row r="26" spans="2:4" x14ac:dyDescent="0.3">
      <c r="C26" s="59"/>
      <c r="D26" s="59"/>
    </row>
    <row r="27" spans="2:4" x14ac:dyDescent="0.3">
      <c r="B27" s="181" t="s">
        <v>412</v>
      </c>
      <c r="C27" s="181"/>
      <c r="D27" s="181"/>
    </row>
    <row r="28" spans="2:4" x14ac:dyDescent="0.3">
      <c r="C28" s="59"/>
      <c r="D28" s="59"/>
    </row>
    <row r="29" spans="2:4" x14ac:dyDescent="0.3">
      <c r="C29" s="83"/>
      <c r="D29" s="83"/>
    </row>
    <row r="30" spans="2:4" x14ac:dyDescent="0.3">
      <c r="C30" s="84"/>
    </row>
    <row r="31" spans="2:4" x14ac:dyDescent="0.3">
      <c r="C31" s="84"/>
    </row>
  </sheetData>
  <mergeCells count="5">
    <mergeCell ref="B2:D2"/>
    <mergeCell ref="B3:D3"/>
    <mergeCell ref="B4:D4"/>
    <mergeCell ref="B5:D5"/>
    <mergeCell ref="B27:D27"/>
  </mergeCells>
  <pageMargins left="0.7" right="0.7" top="0.75" bottom="0.75" header="0.3" footer="0.3"/>
  <ignoredErrors>
    <ignoredError sqref="C18:D1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036F5-4BA8-4607-A3AA-5C29852E00AC}">
  <sheetPr>
    <tabColor theme="9" tint="0.39997558519241921"/>
  </sheetPr>
  <dimension ref="A1:P902"/>
  <sheetViews>
    <sheetView showGridLines="0" tabSelected="1" topLeftCell="D867" zoomScaleNormal="100" workbookViewId="0">
      <selection activeCell="J900" sqref="J900"/>
    </sheetView>
  </sheetViews>
  <sheetFormatPr baseColWidth="10" defaultColWidth="11.44140625" defaultRowHeight="14.4" x14ac:dyDescent="0.3"/>
  <cols>
    <col min="1" max="1" width="3.44140625" style="1" customWidth="1"/>
    <col min="2" max="2" width="35" style="1" customWidth="1"/>
    <col min="3" max="3" width="23.6640625" style="1" customWidth="1"/>
    <col min="4" max="4" width="24.6640625" style="1" customWidth="1"/>
    <col min="5" max="5" width="19.33203125" style="1" customWidth="1"/>
    <col min="6" max="6" width="34" style="1" bestFit="1" customWidth="1"/>
    <col min="7" max="7" width="12.6640625" style="1" bestFit="1" customWidth="1"/>
    <col min="8" max="9" width="21.44140625" style="1" bestFit="1" customWidth="1"/>
    <col min="10" max="10" width="20.109375" style="1" bestFit="1" customWidth="1"/>
    <col min="11" max="11" width="22.44140625" style="1" bestFit="1" customWidth="1"/>
    <col min="12" max="12" width="24.33203125" style="1" bestFit="1" customWidth="1"/>
    <col min="13" max="13" width="23" style="1" bestFit="1" customWidth="1"/>
    <col min="14" max="14" width="14.44140625" style="1" bestFit="1" customWidth="1"/>
    <col min="15" max="16384" width="11.44140625" style="1"/>
  </cols>
  <sheetData>
    <row r="1" spans="1:6" x14ac:dyDescent="0.3">
      <c r="A1" s="23"/>
    </row>
    <row r="2" spans="1:6" x14ac:dyDescent="0.3">
      <c r="B2" s="161" t="s">
        <v>0</v>
      </c>
      <c r="C2" s="161"/>
      <c r="D2" s="161"/>
      <c r="E2" s="161"/>
      <c r="F2" s="161"/>
    </row>
    <row r="3" spans="1:6" x14ac:dyDescent="0.3">
      <c r="B3" s="162" t="s">
        <v>4</v>
      </c>
      <c r="C3" s="162"/>
      <c r="D3" s="162"/>
      <c r="E3" s="162"/>
      <c r="F3" s="162"/>
    </row>
    <row r="4" spans="1:6" x14ac:dyDescent="0.3">
      <c r="B4" s="163" t="s">
        <v>55</v>
      </c>
      <c r="C4" s="163"/>
      <c r="D4" s="163"/>
      <c r="E4" s="163"/>
      <c r="F4" s="163"/>
    </row>
    <row r="5" spans="1:6" ht="16.5" customHeight="1" x14ac:dyDescent="0.3">
      <c r="B5" s="164" t="s">
        <v>56</v>
      </c>
      <c r="C5" s="164"/>
      <c r="D5" s="164"/>
      <c r="E5" s="164"/>
      <c r="F5" s="164"/>
    </row>
    <row r="6" spans="1:6" x14ac:dyDescent="0.3">
      <c r="B6" s="164"/>
      <c r="C6" s="164"/>
      <c r="D6" s="164"/>
      <c r="E6" s="164"/>
      <c r="F6" s="164"/>
    </row>
    <row r="7" spans="1:6" x14ac:dyDescent="0.3">
      <c r="B7" s="164"/>
      <c r="C7" s="164"/>
      <c r="D7" s="164"/>
      <c r="E7" s="164"/>
      <c r="F7" s="164"/>
    </row>
    <row r="8" spans="1:6" x14ac:dyDescent="0.3">
      <c r="B8" s="164"/>
      <c r="C8" s="164"/>
      <c r="D8" s="164"/>
      <c r="E8" s="164"/>
      <c r="F8" s="164"/>
    </row>
    <row r="9" spans="1:6" x14ac:dyDescent="0.3">
      <c r="B9" s="164"/>
      <c r="C9" s="164"/>
      <c r="D9" s="164"/>
      <c r="E9" s="164"/>
      <c r="F9" s="164"/>
    </row>
    <row r="10" spans="1:6" x14ac:dyDescent="0.3">
      <c r="B10" s="164"/>
      <c r="C10" s="164"/>
      <c r="D10" s="164"/>
      <c r="E10" s="164"/>
      <c r="F10" s="164"/>
    </row>
    <row r="11" spans="1:6" x14ac:dyDescent="0.3">
      <c r="B11" s="164"/>
      <c r="C11" s="164"/>
      <c r="D11" s="164"/>
      <c r="E11" s="164"/>
      <c r="F11" s="164"/>
    </row>
    <row r="12" spans="1:6" x14ac:dyDescent="0.3">
      <c r="B12" s="164"/>
      <c r="C12" s="164"/>
      <c r="D12" s="164"/>
      <c r="E12" s="164"/>
      <c r="F12" s="164"/>
    </row>
    <row r="13" spans="1:6" x14ac:dyDescent="0.3">
      <c r="B13" s="163" t="s">
        <v>57</v>
      </c>
      <c r="C13" s="163"/>
      <c r="D13" s="163"/>
      <c r="E13" s="163"/>
      <c r="F13" s="163"/>
    </row>
    <row r="15" spans="1:6" x14ac:dyDescent="0.3">
      <c r="B15" s="163" t="s">
        <v>58</v>
      </c>
      <c r="C15" s="163"/>
      <c r="D15" s="163"/>
      <c r="E15" s="163"/>
      <c r="F15" s="163"/>
    </row>
    <row r="16" spans="1:6" x14ac:dyDescent="0.3">
      <c r="B16" s="160" t="s">
        <v>59</v>
      </c>
      <c r="C16" s="160"/>
      <c r="D16" s="160"/>
      <c r="E16" s="160"/>
      <c r="F16" s="160"/>
    </row>
    <row r="17" spans="2:6" x14ac:dyDescent="0.3">
      <c r="B17" s="160"/>
      <c r="C17" s="160"/>
      <c r="D17" s="160"/>
      <c r="E17" s="160"/>
      <c r="F17" s="160"/>
    </row>
    <row r="18" spans="2:6" x14ac:dyDescent="0.3">
      <c r="B18" s="160"/>
      <c r="C18" s="160"/>
      <c r="D18" s="160"/>
      <c r="E18" s="160"/>
      <c r="F18" s="160"/>
    </row>
    <row r="19" spans="2:6" x14ac:dyDescent="0.3">
      <c r="B19" s="160"/>
      <c r="C19" s="160"/>
      <c r="D19" s="160"/>
      <c r="E19" s="160"/>
      <c r="F19" s="160"/>
    </row>
    <row r="20" spans="2:6" x14ac:dyDescent="0.3">
      <c r="B20" s="160"/>
      <c r="C20" s="160"/>
      <c r="D20" s="160"/>
      <c r="E20" s="160"/>
      <c r="F20" s="160"/>
    </row>
    <row r="21" spans="2:6" x14ac:dyDescent="0.3">
      <c r="B21" s="160"/>
      <c r="C21" s="160"/>
      <c r="D21" s="160"/>
      <c r="E21" s="160"/>
      <c r="F21" s="160"/>
    </row>
    <row r="22" spans="2:6" x14ac:dyDescent="0.3">
      <c r="B22" s="160"/>
      <c r="C22" s="160"/>
      <c r="D22" s="160"/>
      <c r="E22" s="160"/>
      <c r="F22" s="160"/>
    </row>
    <row r="23" spans="2:6" x14ac:dyDescent="0.3">
      <c r="B23" s="160"/>
      <c r="C23" s="160"/>
      <c r="D23" s="160"/>
      <c r="E23" s="160"/>
      <c r="F23" s="160"/>
    </row>
    <row r="24" spans="2:6" x14ac:dyDescent="0.3">
      <c r="B24" s="160"/>
      <c r="C24" s="160"/>
      <c r="D24" s="160"/>
      <c r="E24" s="160"/>
      <c r="F24" s="160"/>
    </row>
    <row r="25" spans="2:6" x14ac:dyDescent="0.3">
      <c r="B25" s="160"/>
      <c r="C25" s="160"/>
      <c r="D25" s="160"/>
      <c r="E25" s="160"/>
      <c r="F25" s="160"/>
    </row>
    <row r="26" spans="2:6" x14ac:dyDescent="0.3">
      <c r="B26" s="160"/>
      <c r="C26" s="160"/>
      <c r="D26" s="160"/>
      <c r="E26" s="160"/>
      <c r="F26" s="160"/>
    </row>
    <row r="27" spans="2:6" x14ac:dyDescent="0.3">
      <c r="B27" s="160"/>
      <c r="C27" s="160"/>
      <c r="D27" s="160"/>
      <c r="E27" s="160"/>
      <c r="F27" s="160"/>
    </row>
    <row r="28" spans="2:6" x14ac:dyDescent="0.3">
      <c r="B28" s="160"/>
      <c r="C28" s="160"/>
      <c r="D28" s="160"/>
      <c r="E28" s="160"/>
      <c r="F28" s="160"/>
    </row>
    <row r="29" spans="2:6" x14ac:dyDescent="0.3">
      <c r="B29" s="160"/>
      <c r="C29" s="160"/>
      <c r="D29" s="160"/>
      <c r="E29" s="160"/>
      <c r="F29" s="160"/>
    </row>
    <row r="30" spans="2:6" x14ac:dyDescent="0.3">
      <c r="B30" s="160"/>
      <c r="C30" s="160"/>
      <c r="D30" s="160"/>
      <c r="E30" s="160"/>
      <c r="F30" s="160"/>
    </row>
    <row r="31" spans="2:6" x14ac:dyDescent="0.3">
      <c r="B31" s="160"/>
      <c r="C31" s="160"/>
      <c r="D31" s="160"/>
      <c r="E31" s="160"/>
      <c r="F31" s="160"/>
    </row>
    <row r="32" spans="2:6" x14ac:dyDescent="0.3">
      <c r="B32" s="160"/>
      <c r="C32" s="160"/>
      <c r="D32" s="160"/>
      <c r="E32" s="160"/>
      <c r="F32" s="160"/>
    </row>
    <row r="33" spans="2:6" x14ac:dyDescent="0.3">
      <c r="B33" s="160"/>
      <c r="C33" s="160"/>
      <c r="D33" s="160"/>
      <c r="E33" s="160"/>
      <c r="F33" s="160"/>
    </row>
    <row r="34" spans="2:6" x14ac:dyDescent="0.3">
      <c r="B34" s="160"/>
      <c r="C34" s="160"/>
      <c r="D34" s="160"/>
      <c r="E34" s="160"/>
      <c r="F34" s="160"/>
    </row>
    <row r="35" spans="2:6" x14ac:dyDescent="0.3">
      <c r="B35" s="160"/>
      <c r="C35" s="160"/>
      <c r="D35" s="160"/>
      <c r="E35" s="160"/>
      <c r="F35" s="160"/>
    </row>
    <row r="36" spans="2:6" ht="7.95" customHeight="1" x14ac:dyDescent="0.3">
      <c r="B36" s="160"/>
      <c r="C36" s="160"/>
      <c r="D36" s="160"/>
      <c r="E36" s="160"/>
      <c r="F36" s="160"/>
    </row>
    <row r="37" spans="2:6" x14ac:dyDescent="0.3">
      <c r="B37" s="160"/>
      <c r="C37" s="160"/>
      <c r="D37" s="160"/>
      <c r="E37" s="160"/>
      <c r="F37" s="160"/>
    </row>
    <row r="38" spans="2:6" x14ac:dyDescent="0.3">
      <c r="B38" s="160"/>
      <c r="C38" s="160"/>
      <c r="D38" s="160"/>
      <c r="E38" s="160"/>
      <c r="F38" s="160"/>
    </row>
    <row r="39" spans="2:6" x14ac:dyDescent="0.3">
      <c r="B39" s="160"/>
      <c r="C39" s="160"/>
      <c r="D39" s="160"/>
      <c r="E39" s="160"/>
      <c r="F39" s="160"/>
    </row>
    <row r="40" spans="2:6" x14ac:dyDescent="0.3">
      <c r="B40" s="160"/>
      <c r="C40" s="160"/>
      <c r="D40" s="160"/>
      <c r="E40" s="160"/>
      <c r="F40" s="160"/>
    </row>
    <row r="41" spans="2:6" x14ac:dyDescent="0.3">
      <c r="B41" s="163" t="s">
        <v>60</v>
      </c>
      <c r="C41" s="163"/>
      <c r="D41" s="163"/>
      <c r="E41" s="163"/>
      <c r="F41" s="163"/>
    </row>
    <row r="42" spans="2:6" x14ac:dyDescent="0.3">
      <c r="B42" s="160" t="s">
        <v>61</v>
      </c>
      <c r="C42" s="160"/>
      <c r="D42" s="160"/>
      <c r="E42" s="160"/>
      <c r="F42" s="160"/>
    </row>
    <row r="43" spans="2:6" x14ac:dyDescent="0.3">
      <c r="B43" s="160"/>
      <c r="C43" s="160"/>
      <c r="D43" s="160"/>
      <c r="E43" s="160"/>
      <c r="F43" s="160"/>
    </row>
    <row r="45" spans="2:6" x14ac:dyDescent="0.3">
      <c r="B45" s="165" t="s">
        <v>62</v>
      </c>
      <c r="C45" s="165"/>
      <c r="D45" s="165"/>
      <c r="E45" s="165"/>
      <c r="F45" s="165"/>
    </row>
    <row r="47" spans="2:6" x14ac:dyDescent="0.3">
      <c r="B47" s="160" t="s">
        <v>63</v>
      </c>
      <c r="C47" s="160"/>
      <c r="D47" s="160"/>
      <c r="E47" s="160"/>
      <c r="F47" s="160"/>
    </row>
    <row r="48" spans="2:6" x14ac:dyDescent="0.3">
      <c r="B48" s="160"/>
      <c r="C48" s="160"/>
      <c r="D48" s="160"/>
      <c r="E48" s="160"/>
      <c r="F48" s="160"/>
    </row>
    <row r="49" spans="2:6" ht="24" customHeight="1" x14ac:dyDescent="0.3">
      <c r="B49" s="160"/>
      <c r="C49" s="160"/>
      <c r="D49" s="160"/>
      <c r="E49" s="160"/>
      <c r="F49" s="160"/>
    </row>
    <row r="50" spans="2:6" x14ac:dyDescent="0.3">
      <c r="B50" s="160" t="s">
        <v>486</v>
      </c>
      <c r="C50" s="160"/>
      <c r="D50" s="160"/>
      <c r="E50" s="160"/>
      <c r="F50" s="160"/>
    </row>
    <row r="51" spans="2:6" ht="21.75" customHeight="1" x14ac:dyDescent="0.3">
      <c r="B51" s="160"/>
      <c r="C51" s="160"/>
      <c r="D51" s="160"/>
      <c r="E51" s="160"/>
      <c r="F51" s="160"/>
    </row>
    <row r="52" spans="2:6" x14ac:dyDescent="0.3">
      <c r="B52" s="160" t="s">
        <v>64</v>
      </c>
      <c r="C52" s="160"/>
      <c r="D52" s="160"/>
      <c r="E52" s="160"/>
      <c r="F52" s="160"/>
    </row>
    <row r="53" spans="2:6" ht="26.25" customHeight="1" x14ac:dyDescent="0.3">
      <c r="B53" s="160"/>
      <c r="C53" s="160"/>
      <c r="D53" s="160"/>
      <c r="E53" s="160"/>
      <c r="F53" s="160"/>
    </row>
    <row r="54" spans="2:6" x14ac:dyDescent="0.3">
      <c r="B54" s="160" t="s">
        <v>65</v>
      </c>
      <c r="C54" s="160"/>
      <c r="D54" s="160"/>
      <c r="E54" s="160"/>
      <c r="F54" s="160"/>
    </row>
    <row r="55" spans="2:6" x14ac:dyDescent="0.3">
      <c r="B55" s="160"/>
      <c r="C55" s="160"/>
      <c r="D55" s="160"/>
      <c r="E55" s="160"/>
      <c r="F55" s="160"/>
    </row>
    <row r="56" spans="2:6" x14ac:dyDescent="0.3">
      <c r="B56" s="159" t="s">
        <v>66</v>
      </c>
      <c r="C56" s="159"/>
      <c r="D56" s="159"/>
      <c r="E56" s="159"/>
      <c r="F56" s="159"/>
    </row>
    <row r="57" spans="2:6" x14ac:dyDescent="0.3">
      <c r="B57" s="159"/>
      <c r="C57" s="159"/>
      <c r="D57" s="159"/>
      <c r="E57" s="159"/>
      <c r="F57" s="159"/>
    </row>
    <row r="58" spans="2:6" x14ac:dyDescent="0.3">
      <c r="B58" s="159" t="s">
        <v>67</v>
      </c>
      <c r="C58" s="159"/>
      <c r="D58" s="159"/>
      <c r="E58" s="159"/>
      <c r="F58" s="159"/>
    </row>
    <row r="59" spans="2:6" x14ac:dyDescent="0.3">
      <c r="B59" s="159"/>
      <c r="C59" s="159"/>
      <c r="D59" s="159"/>
      <c r="E59" s="159"/>
      <c r="F59" s="159"/>
    </row>
    <row r="60" spans="2:6" x14ac:dyDescent="0.3">
      <c r="B60" s="26"/>
      <c r="C60" s="26"/>
      <c r="D60" s="26"/>
      <c r="E60" s="26"/>
      <c r="F60" s="26"/>
    </row>
    <row r="61" spans="2:6" x14ac:dyDescent="0.3">
      <c r="B61" s="157"/>
      <c r="C61" s="157"/>
      <c r="D61" s="157"/>
      <c r="E61" s="157"/>
      <c r="F61" s="157"/>
    </row>
    <row r="62" spans="2:6" x14ac:dyDescent="0.3">
      <c r="B62" s="27" t="s">
        <v>39</v>
      </c>
      <c r="C62" s="28">
        <v>46112</v>
      </c>
      <c r="D62" s="28">
        <v>45747</v>
      </c>
      <c r="E62" s="29"/>
    </row>
    <row r="63" spans="2:6" x14ac:dyDescent="0.3">
      <c r="B63" s="30" t="s">
        <v>68</v>
      </c>
      <c r="C63" s="31">
        <v>6480.64</v>
      </c>
      <c r="D63" s="31">
        <v>7973.54</v>
      </c>
    </row>
    <row r="64" spans="2:6" x14ac:dyDescent="0.3">
      <c r="B64" s="30" t="s">
        <v>69</v>
      </c>
      <c r="C64" s="31">
        <v>6509.67</v>
      </c>
      <c r="D64" s="31">
        <v>7983.79</v>
      </c>
    </row>
    <row r="65" spans="2:7" x14ac:dyDescent="0.3">
      <c r="E65" s="32"/>
    </row>
    <row r="66" spans="2:7" x14ac:dyDescent="0.3">
      <c r="B66" s="128" t="s">
        <v>414</v>
      </c>
      <c r="C66" s="129"/>
      <c r="D66" s="129"/>
      <c r="E66" s="32"/>
    </row>
    <row r="67" spans="2:7" x14ac:dyDescent="0.3">
      <c r="B67" s="126" t="s">
        <v>39</v>
      </c>
      <c r="C67" s="130">
        <v>46112</v>
      </c>
      <c r="D67" s="130">
        <v>45747</v>
      </c>
      <c r="E67" s="32"/>
    </row>
    <row r="68" spans="2:7" x14ac:dyDescent="0.3">
      <c r="B68" s="131" t="s">
        <v>415</v>
      </c>
      <c r="C68" s="132">
        <v>6503.49</v>
      </c>
      <c r="D68" s="132">
        <v>7994.25</v>
      </c>
      <c r="E68" s="32"/>
    </row>
    <row r="69" spans="2:7" x14ac:dyDescent="0.3">
      <c r="B69" s="32"/>
      <c r="C69" s="32"/>
      <c r="D69" s="32"/>
      <c r="E69" s="32"/>
      <c r="F69" s="32"/>
    </row>
    <row r="70" spans="2:7" x14ac:dyDescent="0.3">
      <c r="B70" s="163" t="s">
        <v>70</v>
      </c>
      <c r="C70" s="163"/>
      <c r="D70" s="163"/>
      <c r="E70" s="163"/>
      <c r="F70" s="163"/>
    </row>
    <row r="71" spans="2:7" ht="15" customHeight="1" x14ac:dyDescent="0.3">
      <c r="B71" s="33"/>
      <c r="C71" s="33"/>
      <c r="D71" s="33"/>
      <c r="E71" s="33"/>
      <c r="F71" s="33"/>
    </row>
    <row r="72" spans="2:7" ht="70.5" customHeight="1" x14ac:dyDescent="0.3">
      <c r="B72" s="160" t="s">
        <v>476</v>
      </c>
      <c r="C72" s="160"/>
      <c r="D72" s="160"/>
      <c r="E72" s="160"/>
      <c r="F72" s="160"/>
    </row>
    <row r="73" spans="2:7" ht="15.75" customHeight="1" x14ac:dyDescent="0.3">
      <c r="B73" s="163" t="s">
        <v>73</v>
      </c>
      <c r="C73" s="163"/>
      <c r="D73" s="163"/>
      <c r="E73" s="163"/>
      <c r="F73" s="163"/>
    </row>
    <row r="74" spans="2:7" x14ac:dyDescent="0.3">
      <c r="B74" s="163"/>
      <c r="C74" s="163"/>
      <c r="D74" s="163"/>
      <c r="E74" s="163"/>
      <c r="F74" s="163"/>
    </row>
    <row r="75" spans="2:7" ht="15" customHeight="1" x14ac:dyDescent="0.3">
      <c r="B75" s="32"/>
      <c r="C75" s="32"/>
      <c r="D75" s="32"/>
      <c r="E75" s="32"/>
      <c r="F75" s="32"/>
    </row>
    <row r="76" spans="2:7" ht="70.05" customHeight="1" x14ac:dyDescent="0.3">
      <c r="B76" s="160" t="s">
        <v>477</v>
      </c>
      <c r="C76" s="160"/>
      <c r="D76" s="160"/>
      <c r="E76" s="160"/>
      <c r="F76" s="160"/>
      <c r="G76" s="160"/>
    </row>
    <row r="77" spans="2:7" x14ac:dyDescent="0.3">
      <c r="B77" s="26"/>
      <c r="C77" s="26"/>
      <c r="D77" s="26"/>
      <c r="E77" s="26"/>
      <c r="F77" s="26"/>
      <c r="G77" s="26"/>
    </row>
    <row r="78" spans="2:7" x14ac:dyDescent="0.3">
      <c r="B78" s="166" t="s">
        <v>481</v>
      </c>
      <c r="C78" s="166"/>
      <c r="D78" s="166"/>
      <c r="E78" s="166"/>
      <c r="F78" s="166"/>
    </row>
    <row r="79" spans="2:7" x14ac:dyDescent="0.3">
      <c r="B79" s="160" t="s">
        <v>74</v>
      </c>
      <c r="C79" s="160"/>
      <c r="D79" s="160"/>
      <c r="E79" s="160"/>
      <c r="F79" s="160"/>
    </row>
    <row r="80" spans="2:7" ht="19.5" customHeight="1" x14ac:dyDescent="0.3">
      <c r="B80" s="160"/>
      <c r="C80" s="160"/>
      <c r="D80" s="160"/>
      <c r="E80" s="160"/>
      <c r="F80" s="160"/>
    </row>
    <row r="81" spans="2:6" x14ac:dyDescent="0.3">
      <c r="B81" s="160"/>
      <c r="C81" s="160"/>
      <c r="D81" s="160"/>
      <c r="E81" s="160"/>
      <c r="F81" s="160"/>
    </row>
    <row r="82" spans="2:6" x14ac:dyDescent="0.3">
      <c r="B82" s="26"/>
      <c r="C82" s="26"/>
      <c r="D82" s="26"/>
      <c r="E82" s="26"/>
      <c r="F82" s="26"/>
    </row>
    <row r="83" spans="2:6" x14ac:dyDescent="0.3">
      <c r="B83" s="169" t="s">
        <v>39</v>
      </c>
      <c r="C83" s="170"/>
      <c r="D83" s="28">
        <f>+EFE!C7</f>
        <v>46112</v>
      </c>
      <c r="E83" s="28">
        <f>+EFE!D7</f>
        <v>45747</v>
      </c>
      <c r="F83" s="32"/>
    </row>
    <row r="84" spans="2:6" x14ac:dyDescent="0.3">
      <c r="B84" s="167" t="s">
        <v>26</v>
      </c>
      <c r="C84" s="168"/>
      <c r="D84" s="37">
        <f>+EIE!C13</f>
        <v>528512.62</v>
      </c>
      <c r="E84" s="37">
        <f>+EIE!D13</f>
        <v>337042.95</v>
      </c>
      <c r="F84" s="32"/>
    </row>
    <row r="85" spans="2:6" x14ac:dyDescent="0.3">
      <c r="B85" s="169" t="s">
        <v>72</v>
      </c>
      <c r="C85" s="170"/>
      <c r="D85" s="38">
        <f>SUM(D84:D84)</f>
        <v>528512.62</v>
      </c>
      <c r="E85" s="38">
        <f>SUM(E84:E84)</f>
        <v>337042.95</v>
      </c>
      <c r="F85" s="32"/>
    </row>
    <row r="86" spans="2:6" x14ac:dyDescent="0.3">
      <c r="B86" s="32"/>
      <c r="C86" s="32"/>
      <c r="D86" s="32"/>
      <c r="E86" s="32"/>
      <c r="F86" s="32"/>
    </row>
    <row r="87" spans="2:6" x14ac:dyDescent="0.3">
      <c r="B87" s="163" t="s">
        <v>75</v>
      </c>
      <c r="C87" s="163"/>
      <c r="D87" s="163"/>
      <c r="E87" s="163"/>
      <c r="F87" s="163"/>
    </row>
    <row r="88" spans="2:6" x14ac:dyDescent="0.3">
      <c r="B88" s="32"/>
      <c r="C88" s="32"/>
      <c r="D88" s="32"/>
      <c r="E88" s="32"/>
      <c r="F88" s="32"/>
    </row>
    <row r="89" spans="2:6" ht="28.8" x14ac:dyDescent="0.3">
      <c r="B89" s="34" t="s">
        <v>76</v>
      </c>
      <c r="C89" s="34" t="s">
        <v>77</v>
      </c>
      <c r="D89" s="34" t="s">
        <v>78</v>
      </c>
      <c r="E89" s="34" t="s">
        <v>79</v>
      </c>
    </row>
    <row r="90" spans="2:6" x14ac:dyDescent="0.3">
      <c r="B90" s="39" t="s">
        <v>80</v>
      </c>
      <c r="C90" s="40"/>
      <c r="D90" s="40"/>
      <c r="E90" s="41"/>
    </row>
    <row r="91" spans="2:6" x14ac:dyDescent="0.3">
      <c r="B91" s="42" t="s">
        <v>81</v>
      </c>
      <c r="C91" s="43">
        <v>122.9745914571</v>
      </c>
      <c r="D91" s="37">
        <v>110752950.20999999</v>
      </c>
      <c r="E91" s="44">
        <v>4584</v>
      </c>
    </row>
    <row r="92" spans="2:6" x14ac:dyDescent="0.3">
      <c r="B92" s="45" t="s">
        <v>82</v>
      </c>
      <c r="C92" s="46">
        <v>123.3096597433</v>
      </c>
      <c r="D92" s="35">
        <v>111139361.81</v>
      </c>
      <c r="E92" s="47">
        <v>4729</v>
      </c>
    </row>
    <row r="93" spans="2:6" x14ac:dyDescent="0.3">
      <c r="B93" s="48" t="s">
        <v>83</v>
      </c>
      <c r="C93" s="49">
        <v>123.68540913779999</v>
      </c>
      <c r="D93" s="36">
        <v>111024221.48999999</v>
      </c>
      <c r="E93" s="50">
        <v>4868</v>
      </c>
    </row>
    <row r="94" spans="2:6" x14ac:dyDescent="0.3">
      <c r="C94" s="52"/>
      <c r="D94" s="53"/>
      <c r="E94" s="54"/>
    </row>
    <row r="95" spans="2:6" x14ac:dyDescent="0.3">
      <c r="B95" s="166" t="s">
        <v>84</v>
      </c>
      <c r="C95" s="166"/>
      <c r="D95" s="166"/>
      <c r="E95" s="166"/>
      <c r="F95" s="166"/>
    </row>
    <row r="96" spans="2:6" x14ac:dyDescent="0.3">
      <c r="B96" s="159" t="s">
        <v>85</v>
      </c>
      <c r="C96" s="159"/>
      <c r="D96" s="159"/>
      <c r="E96" s="159"/>
      <c r="F96" s="159"/>
    </row>
    <row r="97" spans="2:6" x14ac:dyDescent="0.3">
      <c r="B97" s="159"/>
      <c r="C97" s="159"/>
      <c r="D97" s="159"/>
      <c r="E97" s="159"/>
      <c r="F97" s="159"/>
    </row>
    <row r="98" spans="2:6" x14ac:dyDescent="0.3">
      <c r="B98" s="26"/>
      <c r="C98" s="26"/>
      <c r="D98" s="26"/>
      <c r="E98" s="26"/>
      <c r="F98" s="26"/>
    </row>
    <row r="99" spans="2:6" x14ac:dyDescent="0.3">
      <c r="B99" s="116" t="s">
        <v>86</v>
      </c>
      <c r="C99" s="55">
        <f>+D83</f>
        <v>46112</v>
      </c>
      <c r="D99" s="55">
        <f>+E83</f>
        <v>45747</v>
      </c>
    </row>
    <row r="100" spans="2:6" x14ac:dyDescent="0.3">
      <c r="B100" s="42" t="s">
        <v>87</v>
      </c>
      <c r="C100" s="119">
        <v>3630551.9</v>
      </c>
      <c r="D100" s="57">
        <v>2013635.38</v>
      </c>
    </row>
    <row r="101" spans="2:6" x14ac:dyDescent="0.3">
      <c r="B101" s="45" t="s">
        <v>88</v>
      </c>
      <c r="C101" s="120">
        <v>1010165.68</v>
      </c>
      <c r="D101" s="58">
        <v>1006542.71</v>
      </c>
    </row>
    <row r="102" spans="2:6" x14ac:dyDescent="0.3">
      <c r="B102" s="45" t="s">
        <v>90</v>
      </c>
      <c r="C102" s="120">
        <v>135003.74</v>
      </c>
      <c r="D102" s="58">
        <v>15655.21</v>
      </c>
    </row>
    <row r="103" spans="2:6" x14ac:dyDescent="0.3">
      <c r="B103" s="45" t="s">
        <v>416</v>
      </c>
      <c r="C103" s="56">
        <v>30010</v>
      </c>
      <c r="D103" s="58">
        <v>0</v>
      </c>
    </row>
    <row r="104" spans="2:6" x14ac:dyDescent="0.3">
      <c r="B104" s="45" t="s">
        <v>91</v>
      </c>
      <c r="C104" s="120">
        <v>25000</v>
      </c>
      <c r="D104" s="58">
        <v>25000</v>
      </c>
    </row>
    <row r="105" spans="2:6" x14ac:dyDescent="0.3">
      <c r="B105" s="45" t="s">
        <v>95</v>
      </c>
      <c r="C105" s="56">
        <v>8055.6</v>
      </c>
      <c r="D105" s="58">
        <v>0</v>
      </c>
    </row>
    <row r="106" spans="2:6" x14ac:dyDescent="0.3">
      <c r="B106" s="45" t="s">
        <v>92</v>
      </c>
      <c r="C106" s="120">
        <v>5515.7</v>
      </c>
      <c r="D106" s="58">
        <v>5353.28</v>
      </c>
    </row>
    <row r="107" spans="2:6" x14ac:dyDescent="0.3">
      <c r="B107" s="45" t="s">
        <v>89</v>
      </c>
      <c r="C107" s="120">
        <v>0</v>
      </c>
      <c r="D107" s="58">
        <v>578903.75</v>
      </c>
    </row>
    <row r="108" spans="2:6" x14ac:dyDescent="0.3">
      <c r="B108" s="45" t="s">
        <v>196</v>
      </c>
      <c r="C108" s="120">
        <v>0</v>
      </c>
      <c r="D108" s="58">
        <v>55081.59</v>
      </c>
    </row>
    <row r="109" spans="2:6" x14ac:dyDescent="0.3">
      <c r="B109" s="45" t="s">
        <v>94</v>
      </c>
      <c r="C109" s="120">
        <v>0</v>
      </c>
      <c r="D109" s="58">
        <v>336.58</v>
      </c>
    </row>
    <row r="110" spans="2:6" x14ac:dyDescent="0.3">
      <c r="B110" s="48" t="s">
        <v>93</v>
      </c>
      <c r="C110" s="121">
        <v>0</v>
      </c>
      <c r="D110" s="65">
        <v>10</v>
      </c>
    </row>
    <row r="111" spans="2:6" x14ac:dyDescent="0.3">
      <c r="B111" s="117" t="s">
        <v>72</v>
      </c>
      <c r="C111" s="118">
        <f>SUM(C100:C110)</f>
        <v>4844302.62</v>
      </c>
      <c r="D111" s="118">
        <f>SUM(D100:D110)</f>
        <v>3700518.4999999995</v>
      </c>
      <c r="E111" s="59"/>
      <c r="F111" s="59"/>
    </row>
    <row r="113" spans="2:6" x14ac:dyDescent="0.3">
      <c r="B113" s="159" t="s">
        <v>96</v>
      </c>
      <c r="C113" s="159"/>
      <c r="D113" s="159"/>
      <c r="E113" s="159"/>
      <c r="F113" s="159"/>
    </row>
    <row r="114" spans="2:6" x14ac:dyDescent="0.3">
      <c r="B114" s="159" t="s">
        <v>97</v>
      </c>
      <c r="C114" s="159"/>
      <c r="D114" s="159"/>
      <c r="E114" s="159"/>
      <c r="F114" s="159"/>
    </row>
    <row r="115" spans="2:6" x14ac:dyDescent="0.3">
      <c r="B115" s="159" t="s">
        <v>98</v>
      </c>
      <c r="C115" s="159"/>
      <c r="D115" s="159"/>
      <c r="E115" s="159"/>
      <c r="F115" s="159"/>
    </row>
    <row r="116" spans="2:6" x14ac:dyDescent="0.3">
      <c r="B116" s="159"/>
      <c r="C116" s="159"/>
      <c r="D116" s="159"/>
      <c r="E116" s="159"/>
      <c r="F116" s="159"/>
    </row>
    <row r="117" spans="2:6" x14ac:dyDescent="0.3">
      <c r="B117" s="27" t="s">
        <v>39</v>
      </c>
      <c r="C117" s="28">
        <f>+C99</f>
        <v>46112</v>
      </c>
      <c r="D117" s="28">
        <f>+D99</f>
        <v>45747</v>
      </c>
    </row>
    <row r="118" spans="2:6" x14ac:dyDescent="0.3">
      <c r="B118" s="60" t="s">
        <v>26</v>
      </c>
      <c r="C118" s="61">
        <f>+EAN!C14</f>
        <v>187802.39</v>
      </c>
      <c r="D118" s="61">
        <f>+EAN!D14</f>
        <v>117931.77</v>
      </c>
      <c r="E118" s="59"/>
      <c r="F118" s="59"/>
    </row>
    <row r="119" spans="2:6" x14ac:dyDescent="0.3">
      <c r="B119" s="27" t="s">
        <v>72</v>
      </c>
      <c r="C119" s="38">
        <f>SUM(C118)</f>
        <v>187802.39</v>
      </c>
      <c r="D119" s="38">
        <f>SUM(D118)</f>
        <v>117931.77</v>
      </c>
    </row>
    <row r="121" spans="2:6" x14ac:dyDescent="0.3">
      <c r="B121" s="160" t="s">
        <v>99</v>
      </c>
      <c r="C121" s="160"/>
      <c r="D121" s="160"/>
      <c r="E121" s="160"/>
      <c r="F121" s="160"/>
    </row>
    <row r="122" spans="2:6" x14ac:dyDescent="0.3">
      <c r="B122" s="160"/>
      <c r="C122" s="160"/>
      <c r="D122" s="160"/>
      <c r="E122" s="160"/>
      <c r="F122" s="160"/>
    </row>
    <row r="123" spans="2:6" x14ac:dyDescent="0.3">
      <c r="B123" s="27" t="s">
        <v>39</v>
      </c>
      <c r="C123" s="28">
        <f>+C117</f>
        <v>46112</v>
      </c>
      <c r="D123" s="28">
        <f>+D117</f>
        <v>45747</v>
      </c>
    </row>
    <row r="124" spans="2:6" x14ac:dyDescent="0.3">
      <c r="B124" s="60" t="s">
        <v>100</v>
      </c>
      <c r="C124" s="61">
        <f>+EIE!C8</f>
        <v>460631.91</v>
      </c>
      <c r="D124" s="61">
        <f>+EIE!D8</f>
        <v>367845.06</v>
      </c>
    </row>
    <row r="125" spans="2:6" x14ac:dyDescent="0.3">
      <c r="B125" s="27" t="s">
        <v>72</v>
      </c>
      <c r="C125" s="38">
        <f>SUM(C124)</f>
        <v>460631.91</v>
      </c>
      <c r="D125" s="38">
        <f>SUM(D124)</f>
        <v>367845.06</v>
      </c>
    </row>
    <row r="126" spans="2:6" x14ac:dyDescent="0.3">
      <c r="B126" s="151"/>
      <c r="C126" s="151"/>
    </row>
    <row r="127" spans="2:6" x14ac:dyDescent="0.3">
      <c r="B127" s="159" t="s">
        <v>101</v>
      </c>
      <c r="C127" s="159"/>
      <c r="D127" s="159"/>
      <c r="E127" s="159"/>
      <c r="F127" s="159"/>
    </row>
    <row r="128" spans="2:6" x14ac:dyDescent="0.3">
      <c r="B128" s="159"/>
      <c r="C128" s="159"/>
      <c r="D128" s="159"/>
      <c r="E128" s="159"/>
      <c r="F128" s="159"/>
    </row>
    <row r="129" spans="1:16" x14ac:dyDescent="0.3">
      <c r="B129" s="27" t="s">
        <v>102</v>
      </c>
      <c r="C129" s="28">
        <f>+C123</f>
        <v>46112</v>
      </c>
      <c r="D129" s="28">
        <f>+D123</f>
        <v>45747</v>
      </c>
    </row>
    <row r="130" spans="1:16" x14ac:dyDescent="0.3">
      <c r="B130" s="62" t="s">
        <v>103</v>
      </c>
      <c r="C130" s="63">
        <v>41646.46</v>
      </c>
      <c r="D130" s="63">
        <v>32172.760000000002</v>
      </c>
    </row>
    <row r="131" spans="1:16" x14ac:dyDescent="0.3">
      <c r="B131" s="62" t="s">
        <v>104</v>
      </c>
      <c r="C131" s="63">
        <v>707.84</v>
      </c>
      <c r="D131" s="31">
        <v>0</v>
      </c>
    </row>
    <row r="132" spans="1:16" x14ac:dyDescent="0.3">
      <c r="B132" s="27" t="s">
        <v>72</v>
      </c>
      <c r="C132" s="38">
        <f>SUM(C130:C131)</f>
        <v>42354.299999999996</v>
      </c>
      <c r="D132" s="38">
        <f>SUM(D130:D131)</f>
        <v>32172.760000000002</v>
      </c>
    </row>
    <row r="134" spans="1:16" x14ac:dyDescent="0.3">
      <c r="C134" s="59"/>
    </row>
    <row r="135" spans="1:16" x14ac:dyDescent="0.3">
      <c r="A135" s="2"/>
      <c r="B135" s="178" t="s">
        <v>105</v>
      </c>
      <c r="C135" s="179"/>
      <c r="D135" s="179"/>
      <c r="E135" s="179"/>
      <c r="F135" s="179"/>
      <c r="G135" s="179"/>
      <c r="H135" s="179"/>
      <c r="I135" s="179"/>
      <c r="J135" s="179"/>
      <c r="K135" s="179"/>
      <c r="L135" s="179"/>
      <c r="M135" s="179"/>
      <c r="N135" s="179"/>
      <c r="O135" s="180"/>
      <c r="P135" s="4"/>
    </row>
    <row r="136" spans="1:16" x14ac:dyDescent="0.3">
      <c r="A136" s="2"/>
      <c r="B136" s="5" t="s">
        <v>106</v>
      </c>
      <c r="C136" s="6"/>
      <c r="D136" s="6"/>
      <c r="E136" s="6"/>
      <c r="F136" s="6"/>
      <c r="G136" s="6"/>
      <c r="H136" s="6"/>
      <c r="I136" s="6"/>
      <c r="J136" s="6"/>
      <c r="K136" s="6"/>
      <c r="L136" s="6"/>
      <c r="M136" s="6"/>
      <c r="N136" s="6"/>
      <c r="O136" s="7"/>
      <c r="P136" s="4"/>
    </row>
    <row r="137" spans="1:16" x14ac:dyDescent="0.3">
      <c r="A137" s="2"/>
      <c r="B137" s="5" t="s">
        <v>107</v>
      </c>
      <c r="C137" s="6"/>
      <c r="D137" s="6"/>
      <c r="E137" s="6"/>
      <c r="F137" s="6"/>
      <c r="G137" s="6"/>
      <c r="H137" s="6"/>
      <c r="I137" s="6"/>
      <c r="J137" s="6"/>
      <c r="K137" s="6"/>
      <c r="L137" s="6"/>
      <c r="M137" s="6"/>
      <c r="N137" s="6"/>
      <c r="O137" s="7"/>
      <c r="P137" s="4"/>
    </row>
    <row r="138" spans="1:16" x14ac:dyDescent="0.3">
      <c r="A138" s="2"/>
      <c r="B138" s="8">
        <f>+EAN!C7</f>
        <v>46112</v>
      </c>
      <c r="C138" s="6"/>
      <c r="D138" s="6"/>
      <c r="E138" s="6"/>
      <c r="F138" s="6"/>
      <c r="G138" s="6"/>
      <c r="H138" s="6"/>
      <c r="I138" s="6"/>
      <c r="J138" s="6"/>
      <c r="K138" s="6"/>
      <c r="L138" s="6"/>
      <c r="M138" s="6"/>
      <c r="N138" s="6"/>
      <c r="O138" s="7"/>
      <c r="P138" s="4"/>
    </row>
    <row r="139" spans="1:16" x14ac:dyDescent="0.3">
      <c r="A139" s="2"/>
      <c r="B139" s="5" t="s">
        <v>108</v>
      </c>
      <c r="C139" s="6"/>
      <c r="D139" s="6"/>
      <c r="E139" s="6"/>
      <c r="F139" s="6"/>
      <c r="G139" s="6"/>
      <c r="H139" s="6"/>
      <c r="I139" s="6"/>
      <c r="J139" s="6"/>
      <c r="K139" s="6"/>
      <c r="L139" s="6"/>
      <c r="M139" s="6"/>
      <c r="N139" s="6"/>
      <c r="O139" s="7"/>
      <c r="P139" s="4"/>
    </row>
    <row r="140" spans="1:16" x14ac:dyDescent="0.3">
      <c r="A140" s="2"/>
      <c r="B140" s="136"/>
      <c r="C140" s="137"/>
      <c r="D140" s="137"/>
      <c r="E140" s="137"/>
      <c r="F140" s="137"/>
      <c r="G140" s="137"/>
      <c r="H140" s="137"/>
      <c r="I140" s="137"/>
      <c r="J140" s="137"/>
      <c r="K140" s="137"/>
      <c r="L140" s="137"/>
      <c r="M140" s="137"/>
      <c r="N140" s="137"/>
      <c r="O140" s="138"/>
      <c r="P140" s="4"/>
    </row>
    <row r="141" spans="1:16" x14ac:dyDescent="0.3">
      <c r="A141" s="2"/>
      <c r="B141" s="196" t="s">
        <v>890</v>
      </c>
      <c r="C141" s="189"/>
      <c r="D141" s="189"/>
      <c r="E141" s="189"/>
      <c r="F141" s="189"/>
      <c r="G141" s="189"/>
      <c r="H141" s="189"/>
      <c r="I141" s="189"/>
      <c r="J141" s="189"/>
      <c r="K141" s="189"/>
      <c r="L141" s="189"/>
      <c r="M141" s="189"/>
      <c r="N141" s="189"/>
      <c r="O141" s="197"/>
      <c r="P141" s="4"/>
    </row>
    <row r="142" spans="1:16" x14ac:dyDescent="0.3">
      <c r="A142" s="2"/>
      <c r="B142" s="196"/>
      <c r="C142" s="189"/>
      <c r="D142" s="189"/>
      <c r="E142" s="189"/>
      <c r="F142" s="189"/>
      <c r="G142" s="189"/>
      <c r="H142" s="189"/>
      <c r="I142" s="189"/>
      <c r="J142" s="189"/>
      <c r="K142" s="189"/>
      <c r="L142" s="189"/>
      <c r="M142" s="189"/>
      <c r="N142" s="189"/>
      <c r="O142" s="197"/>
      <c r="P142" s="4"/>
    </row>
    <row r="143" spans="1:16" x14ac:dyDescent="0.3">
      <c r="A143" s="2"/>
      <c r="B143" s="139"/>
      <c r="C143" s="9"/>
      <c r="D143" s="9"/>
      <c r="E143" s="9"/>
      <c r="F143" s="9"/>
      <c r="G143" s="9"/>
      <c r="H143" s="9"/>
      <c r="I143" s="9"/>
      <c r="J143" s="9"/>
      <c r="K143" s="9"/>
      <c r="L143" s="9"/>
      <c r="M143" s="9"/>
      <c r="N143" s="9"/>
      <c r="O143" s="140"/>
      <c r="P143" s="4"/>
    </row>
    <row r="144" spans="1:16" ht="28.8" x14ac:dyDescent="0.3">
      <c r="A144" s="10"/>
      <c r="B144" s="123" t="s">
        <v>109</v>
      </c>
      <c r="C144" s="123" t="s">
        <v>110</v>
      </c>
      <c r="D144" s="123" t="s">
        <v>111</v>
      </c>
      <c r="E144" s="123" t="s">
        <v>112</v>
      </c>
      <c r="F144" s="123" t="s">
        <v>113</v>
      </c>
      <c r="G144" s="123" t="s">
        <v>114</v>
      </c>
      <c r="H144" s="123" t="s">
        <v>115</v>
      </c>
      <c r="I144" s="123" t="s">
        <v>116</v>
      </c>
      <c r="J144" s="124" t="s">
        <v>117</v>
      </c>
      <c r="K144" s="124" t="s">
        <v>118</v>
      </c>
      <c r="L144" s="124" t="s">
        <v>119</v>
      </c>
      <c r="M144" s="124" t="s">
        <v>120</v>
      </c>
      <c r="N144" s="124" t="s">
        <v>121</v>
      </c>
      <c r="O144" s="125" t="s">
        <v>122</v>
      </c>
      <c r="P144" s="4"/>
    </row>
    <row r="145" spans="1:16" x14ac:dyDescent="0.3">
      <c r="A145" s="4"/>
      <c r="B145" s="141" t="s">
        <v>417</v>
      </c>
      <c r="C145" s="1" t="s">
        <v>419</v>
      </c>
      <c r="E145" s="1" t="s">
        <v>428</v>
      </c>
      <c r="G145" s="1" t="s">
        <v>597</v>
      </c>
      <c r="H145" s="1" t="s">
        <v>430</v>
      </c>
      <c r="I145" s="1" t="s">
        <v>71</v>
      </c>
      <c r="J145" s="67">
        <v>1165150.69</v>
      </c>
      <c r="K145" s="67">
        <v>1000000</v>
      </c>
      <c r="L145" s="142">
        <v>1021380.04</v>
      </c>
      <c r="M145" s="67">
        <v>1165150.69</v>
      </c>
      <c r="N145" s="1">
        <v>5.5</v>
      </c>
      <c r="O145" s="115" t="s">
        <v>6</v>
      </c>
      <c r="P145" s="4"/>
    </row>
    <row r="146" spans="1:16" x14ac:dyDescent="0.3">
      <c r="A146" s="4"/>
      <c r="B146" s="141" t="s">
        <v>123</v>
      </c>
      <c r="C146" s="1" t="s">
        <v>124</v>
      </c>
      <c r="E146" s="1" t="s">
        <v>125</v>
      </c>
      <c r="F146" s="1" t="s">
        <v>126</v>
      </c>
      <c r="G146" s="1" t="s">
        <v>197</v>
      </c>
      <c r="H146" s="1" t="s">
        <v>127</v>
      </c>
      <c r="I146" s="1" t="s">
        <v>71</v>
      </c>
      <c r="J146" s="67">
        <v>1144787.74</v>
      </c>
      <c r="K146" s="67">
        <v>901084.94</v>
      </c>
      <c r="L146" s="142">
        <v>909496.43</v>
      </c>
      <c r="M146" s="67">
        <v>1144787.74</v>
      </c>
      <c r="N146" s="1">
        <v>5.5</v>
      </c>
      <c r="O146" s="115" t="s">
        <v>6</v>
      </c>
      <c r="P146" s="4"/>
    </row>
    <row r="147" spans="1:16" x14ac:dyDescent="0.3">
      <c r="A147" s="4"/>
      <c r="B147" s="141" t="s">
        <v>123</v>
      </c>
      <c r="C147" s="1" t="s">
        <v>124</v>
      </c>
      <c r="E147" s="1" t="s">
        <v>125</v>
      </c>
      <c r="F147" s="1" t="s">
        <v>126</v>
      </c>
      <c r="G147" s="1" t="s">
        <v>198</v>
      </c>
      <c r="H147" s="1" t="s">
        <v>127</v>
      </c>
      <c r="I147" s="1" t="s">
        <v>71</v>
      </c>
      <c r="J147" s="67">
        <v>1271986.32</v>
      </c>
      <c r="K147" s="67">
        <v>1004520.55</v>
      </c>
      <c r="L147" s="142">
        <v>1010555.26</v>
      </c>
      <c r="M147" s="67">
        <v>1271986.32</v>
      </c>
      <c r="N147" s="1">
        <v>5.5</v>
      </c>
      <c r="O147" s="115" t="s">
        <v>6</v>
      </c>
      <c r="P147" s="4"/>
    </row>
    <row r="148" spans="1:16" x14ac:dyDescent="0.3">
      <c r="A148" s="4"/>
      <c r="B148" s="141" t="s">
        <v>123</v>
      </c>
      <c r="C148" s="1" t="s">
        <v>124</v>
      </c>
      <c r="E148" s="1" t="s">
        <v>125</v>
      </c>
      <c r="F148" s="1" t="s">
        <v>126</v>
      </c>
      <c r="G148" s="1" t="s">
        <v>487</v>
      </c>
      <c r="H148" s="1" t="s">
        <v>127</v>
      </c>
      <c r="I148" s="1" t="s">
        <v>71</v>
      </c>
      <c r="J148" s="67">
        <v>57770.43</v>
      </c>
      <c r="K148" s="67">
        <v>51207.47</v>
      </c>
      <c r="L148" s="142">
        <v>51538.080000000002</v>
      </c>
      <c r="M148" s="67">
        <v>57770.43</v>
      </c>
      <c r="N148" s="1">
        <v>5.5</v>
      </c>
      <c r="O148" s="115" t="s">
        <v>6</v>
      </c>
      <c r="P148" s="4"/>
    </row>
    <row r="149" spans="1:16" x14ac:dyDescent="0.3">
      <c r="A149" s="4"/>
      <c r="B149" s="141" t="s">
        <v>128</v>
      </c>
      <c r="C149" s="1" t="s">
        <v>129</v>
      </c>
      <c r="E149" s="1" t="s">
        <v>125</v>
      </c>
      <c r="F149" s="1" t="s">
        <v>126</v>
      </c>
      <c r="G149" s="1" t="s">
        <v>200</v>
      </c>
      <c r="H149" s="1" t="s">
        <v>201</v>
      </c>
      <c r="I149" s="1" t="s">
        <v>71</v>
      </c>
      <c r="J149" s="67">
        <v>272874</v>
      </c>
      <c r="K149" s="67">
        <v>250000</v>
      </c>
      <c r="L149" s="142">
        <v>257410.05</v>
      </c>
      <c r="M149" s="67">
        <v>272874</v>
      </c>
      <c r="N149" s="1">
        <v>6.05</v>
      </c>
      <c r="O149" s="115" t="s">
        <v>6</v>
      </c>
      <c r="P149" s="4"/>
    </row>
    <row r="150" spans="1:16" x14ac:dyDescent="0.3">
      <c r="A150" s="4"/>
      <c r="B150" s="141" t="s">
        <v>128</v>
      </c>
      <c r="C150" s="1" t="s">
        <v>129</v>
      </c>
      <c r="E150" s="1" t="s">
        <v>125</v>
      </c>
      <c r="F150" s="1" t="s">
        <v>126</v>
      </c>
      <c r="G150" s="1" t="s">
        <v>202</v>
      </c>
      <c r="H150" s="1" t="s">
        <v>201</v>
      </c>
      <c r="I150" s="1" t="s">
        <v>71</v>
      </c>
      <c r="J150" s="67">
        <v>272874</v>
      </c>
      <c r="K150" s="67">
        <v>250000</v>
      </c>
      <c r="L150" s="142">
        <v>257410.05</v>
      </c>
      <c r="M150" s="67">
        <v>272874</v>
      </c>
      <c r="N150" s="1">
        <v>6.05</v>
      </c>
      <c r="O150" s="115" t="s">
        <v>6</v>
      </c>
      <c r="P150" s="4"/>
    </row>
    <row r="151" spans="1:16" x14ac:dyDescent="0.3">
      <c r="A151" s="4"/>
      <c r="B151" s="141" t="s">
        <v>128</v>
      </c>
      <c r="C151" s="1" t="s">
        <v>129</v>
      </c>
      <c r="E151" s="1" t="s">
        <v>125</v>
      </c>
      <c r="F151" s="1" t="s">
        <v>126</v>
      </c>
      <c r="G151" s="1" t="s">
        <v>203</v>
      </c>
      <c r="H151" s="1" t="s">
        <v>201</v>
      </c>
      <c r="I151" s="1" t="s">
        <v>71</v>
      </c>
      <c r="J151" s="67">
        <v>272874</v>
      </c>
      <c r="K151" s="67">
        <v>250000</v>
      </c>
      <c r="L151" s="142">
        <v>257410.05</v>
      </c>
      <c r="M151" s="67">
        <v>272874</v>
      </c>
      <c r="N151" s="1">
        <v>6.05</v>
      </c>
      <c r="O151" s="115" t="s">
        <v>6</v>
      </c>
      <c r="P151" s="4"/>
    </row>
    <row r="152" spans="1:16" x14ac:dyDescent="0.3">
      <c r="A152" s="4"/>
      <c r="B152" s="141" t="s">
        <v>128</v>
      </c>
      <c r="C152" s="1" t="s">
        <v>129</v>
      </c>
      <c r="E152" s="1" t="s">
        <v>125</v>
      </c>
      <c r="F152" s="1" t="s">
        <v>126</v>
      </c>
      <c r="G152" s="1" t="s">
        <v>204</v>
      </c>
      <c r="H152" s="1" t="s">
        <v>201</v>
      </c>
      <c r="I152" s="1" t="s">
        <v>71</v>
      </c>
      <c r="J152" s="67">
        <v>272874</v>
      </c>
      <c r="K152" s="67">
        <v>250000</v>
      </c>
      <c r="L152" s="142">
        <v>257410.05</v>
      </c>
      <c r="M152" s="67">
        <v>272874</v>
      </c>
      <c r="N152" s="1">
        <v>6.05</v>
      </c>
      <c r="O152" s="115" t="s">
        <v>6</v>
      </c>
      <c r="P152" s="4"/>
    </row>
    <row r="153" spans="1:16" x14ac:dyDescent="0.3">
      <c r="A153" s="4"/>
      <c r="B153" s="141" t="s">
        <v>128</v>
      </c>
      <c r="C153" s="1" t="s">
        <v>129</v>
      </c>
      <c r="E153" s="1" t="s">
        <v>125</v>
      </c>
      <c r="F153" s="1" t="s">
        <v>126</v>
      </c>
      <c r="G153" s="1" t="s">
        <v>205</v>
      </c>
      <c r="H153" s="1" t="s">
        <v>201</v>
      </c>
      <c r="I153" s="1" t="s">
        <v>71</v>
      </c>
      <c r="J153" s="67">
        <v>272874</v>
      </c>
      <c r="K153" s="67">
        <v>250000</v>
      </c>
      <c r="L153" s="142">
        <v>257410.05</v>
      </c>
      <c r="M153" s="67">
        <v>272874</v>
      </c>
      <c r="N153" s="1">
        <v>6.05</v>
      </c>
      <c r="O153" s="115" t="s">
        <v>6</v>
      </c>
      <c r="P153" s="4"/>
    </row>
    <row r="154" spans="1:16" x14ac:dyDescent="0.3">
      <c r="A154" s="4"/>
      <c r="B154" s="141" t="s">
        <v>128</v>
      </c>
      <c r="C154" s="1" t="s">
        <v>129</v>
      </c>
      <c r="E154" s="1" t="s">
        <v>125</v>
      </c>
      <c r="F154" s="1" t="s">
        <v>126</v>
      </c>
      <c r="G154" s="1" t="s">
        <v>206</v>
      </c>
      <c r="H154" s="1" t="s">
        <v>201</v>
      </c>
      <c r="I154" s="1" t="s">
        <v>71</v>
      </c>
      <c r="J154" s="67">
        <v>272874</v>
      </c>
      <c r="K154" s="67">
        <v>250000</v>
      </c>
      <c r="L154" s="142">
        <v>257410.05</v>
      </c>
      <c r="M154" s="67">
        <v>272874</v>
      </c>
      <c r="N154" s="1">
        <v>6.05</v>
      </c>
      <c r="O154" s="115" t="s">
        <v>6</v>
      </c>
      <c r="P154" s="4"/>
    </row>
    <row r="155" spans="1:16" x14ac:dyDescent="0.3">
      <c r="A155" s="4"/>
      <c r="B155" s="141" t="s">
        <v>128</v>
      </c>
      <c r="C155" s="1" t="s">
        <v>129</v>
      </c>
      <c r="E155" s="1" t="s">
        <v>125</v>
      </c>
      <c r="F155" s="1" t="s">
        <v>126</v>
      </c>
      <c r="G155" s="1" t="s">
        <v>207</v>
      </c>
      <c r="H155" s="1" t="s">
        <v>201</v>
      </c>
      <c r="I155" s="1" t="s">
        <v>71</v>
      </c>
      <c r="J155" s="67">
        <v>272874</v>
      </c>
      <c r="K155" s="67">
        <v>250000</v>
      </c>
      <c r="L155" s="142">
        <v>257410.05</v>
      </c>
      <c r="M155" s="67">
        <v>272874</v>
      </c>
      <c r="N155" s="1">
        <v>6.05</v>
      </c>
      <c r="O155" s="115" t="s">
        <v>6</v>
      </c>
      <c r="P155" s="4"/>
    </row>
    <row r="156" spans="1:16" x14ac:dyDescent="0.3">
      <c r="A156" s="4"/>
      <c r="B156" s="141" t="s">
        <v>128</v>
      </c>
      <c r="C156" s="1" t="s">
        <v>129</v>
      </c>
      <c r="E156" s="1" t="s">
        <v>125</v>
      </c>
      <c r="F156" s="1" t="s">
        <v>126</v>
      </c>
      <c r="G156" s="1" t="s">
        <v>208</v>
      </c>
      <c r="H156" s="1" t="s">
        <v>201</v>
      </c>
      <c r="I156" s="1" t="s">
        <v>71</v>
      </c>
      <c r="J156" s="67">
        <v>272874</v>
      </c>
      <c r="K156" s="67">
        <v>250000</v>
      </c>
      <c r="L156" s="142">
        <v>257410.05</v>
      </c>
      <c r="M156" s="67">
        <v>272874</v>
      </c>
      <c r="N156" s="1">
        <v>6.05</v>
      </c>
      <c r="O156" s="115" t="s">
        <v>6</v>
      </c>
      <c r="P156" s="4"/>
    </row>
    <row r="157" spans="1:16" x14ac:dyDescent="0.3">
      <c r="A157" s="4"/>
      <c r="B157" s="141" t="s">
        <v>128</v>
      </c>
      <c r="C157" s="1" t="s">
        <v>129</v>
      </c>
      <c r="E157" s="1" t="s">
        <v>125</v>
      </c>
      <c r="F157" s="1" t="s">
        <v>126</v>
      </c>
      <c r="G157" s="1" t="s">
        <v>209</v>
      </c>
      <c r="H157" s="1" t="s">
        <v>210</v>
      </c>
      <c r="I157" s="1" t="s">
        <v>71</v>
      </c>
      <c r="J157" s="67">
        <v>271849</v>
      </c>
      <c r="K157" s="67">
        <v>250354.53</v>
      </c>
      <c r="L157" s="142">
        <v>254472.89</v>
      </c>
      <c r="M157" s="67">
        <v>271849</v>
      </c>
      <c r="N157" s="1">
        <v>5.7</v>
      </c>
      <c r="O157" s="115" t="s">
        <v>6</v>
      </c>
      <c r="P157" s="4"/>
    </row>
    <row r="158" spans="1:16" x14ac:dyDescent="0.3">
      <c r="A158" s="4"/>
      <c r="B158" s="141" t="s">
        <v>128</v>
      </c>
      <c r="C158" s="1" t="s">
        <v>129</v>
      </c>
      <c r="E158" s="1" t="s">
        <v>125</v>
      </c>
      <c r="F158" s="1" t="s">
        <v>126</v>
      </c>
      <c r="G158" s="1" t="s">
        <v>211</v>
      </c>
      <c r="H158" s="1" t="s">
        <v>210</v>
      </c>
      <c r="I158" s="1" t="s">
        <v>71</v>
      </c>
      <c r="J158" s="67">
        <v>271849</v>
      </c>
      <c r="K158" s="67">
        <v>250354.53</v>
      </c>
      <c r="L158" s="142">
        <v>254472.89</v>
      </c>
      <c r="M158" s="67">
        <v>271849</v>
      </c>
      <c r="N158" s="1">
        <v>5.7</v>
      </c>
      <c r="O158" s="115" t="s">
        <v>6</v>
      </c>
      <c r="P158" s="4"/>
    </row>
    <row r="159" spans="1:16" x14ac:dyDescent="0.3">
      <c r="A159" s="4"/>
      <c r="B159" s="141" t="s">
        <v>128</v>
      </c>
      <c r="C159" s="1" t="s">
        <v>129</v>
      </c>
      <c r="E159" s="1" t="s">
        <v>125</v>
      </c>
      <c r="F159" s="1" t="s">
        <v>126</v>
      </c>
      <c r="G159" s="1" t="s">
        <v>212</v>
      </c>
      <c r="H159" s="1" t="s">
        <v>210</v>
      </c>
      <c r="I159" s="1" t="s">
        <v>71</v>
      </c>
      <c r="J159" s="67">
        <v>271849</v>
      </c>
      <c r="K159" s="67">
        <v>250354.53</v>
      </c>
      <c r="L159" s="142">
        <v>254472.89</v>
      </c>
      <c r="M159" s="67">
        <v>271849</v>
      </c>
      <c r="N159" s="1">
        <v>5.7</v>
      </c>
      <c r="O159" s="115" t="s">
        <v>6</v>
      </c>
      <c r="P159" s="4"/>
    </row>
    <row r="160" spans="1:16" x14ac:dyDescent="0.3">
      <c r="A160" s="4"/>
      <c r="B160" s="141" t="s">
        <v>128</v>
      </c>
      <c r="C160" s="1" t="s">
        <v>129</v>
      </c>
      <c r="E160" s="1" t="s">
        <v>125</v>
      </c>
      <c r="F160" s="1" t="s">
        <v>126</v>
      </c>
      <c r="G160" s="1" t="s">
        <v>213</v>
      </c>
      <c r="H160" s="1" t="s">
        <v>210</v>
      </c>
      <c r="I160" s="1" t="s">
        <v>71</v>
      </c>
      <c r="J160" s="67">
        <v>271849</v>
      </c>
      <c r="K160" s="67">
        <v>250354.53</v>
      </c>
      <c r="L160" s="142">
        <v>254472.89</v>
      </c>
      <c r="M160" s="67">
        <v>271849</v>
      </c>
      <c r="N160" s="1">
        <v>5.7</v>
      </c>
      <c r="O160" s="115" t="s">
        <v>6</v>
      </c>
      <c r="P160" s="4"/>
    </row>
    <row r="161" spans="1:16" x14ac:dyDescent="0.3">
      <c r="A161" s="4"/>
      <c r="B161" s="141" t="s">
        <v>128</v>
      </c>
      <c r="C161" s="1" t="s">
        <v>129</v>
      </c>
      <c r="E161" s="1" t="s">
        <v>125</v>
      </c>
      <c r="F161" s="1" t="s">
        <v>126</v>
      </c>
      <c r="G161" s="1" t="s">
        <v>488</v>
      </c>
      <c r="H161" s="1" t="s">
        <v>431</v>
      </c>
      <c r="I161" s="1" t="s">
        <v>71</v>
      </c>
      <c r="J161" s="67">
        <v>272874</v>
      </c>
      <c r="K161" s="67">
        <v>250415.22</v>
      </c>
      <c r="L161" s="142">
        <v>253118.19</v>
      </c>
      <c r="M161" s="67">
        <v>272874</v>
      </c>
      <c r="N161" s="1">
        <v>5.94</v>
      </c>
      <c r="O161" s="115" t="s">
        <v>6</v>
      </c>
      <c r="P161" s="4"/>
    </row>
    <row r="162" spans="1:16" x14ac:dyDescent="0.3">
      <c r="A162" s="4"/>
      <c r="B162" s="141" t="s">
        <v>128</v>
      </c>
      <c r="C162" s="1" t="s">
        <v>129</v>
      </c>
      <c r="E162" s="1" t="s">
        <v>125</v>
      </c>
      <c r="F162" s="1" t="s">
        <v>126</v>
      </c>
      <c r="G162" s="1" t="s">
        <v>489</v>
      </c>
      <c r="H162" s="1" t="s">
        <v>431</v>
      </c>
      <c r="I162" s="1" t="s">
        <v>71</v>
      </c>
      <c r="J162" s="67">
        <v>272874</v>
      </c>
      <c r="K162" s="67">
        <v>250415.22</v>
      </c>
      <c r="L162" s="142">
        <v>253118.19</v>
      </c>
      <c r="M162" s="67">
        <v>272874</v>
      </c>
      <c r="N162" s="1">
        <v>5.94</v>
      </c>
      <c r="O162" s="115" t="s">
        <v>6</v>
      </c>
      <c r="P162" s="4"/>
    </row>
    <row r="163" spans="1:16" x14ac:dyDescent="0.3">
      <c r="A163" s="4"/>
      <c r="B163" s="141" t="s">
        <v>128</v>
      </c>
      <c r="C163" s="1" t="s">
        <v>129</v>
      </c>
      <c r="E163" s="1" t="s">
        <v>125</v>
      </c>
      <c r="F163" s="1" t="s">
        <v>126</v>
      </c>
      <c r="G163" s="1" t="s">
        <v>490</v>
      </c>
      <c r="H163" s="1" t="s">
        <v>431</v>
      </c>
      <c r="I163" s="1" t="s">
        <v>71</v>
      </c>
      <c r="J163" s="67">
        <v>272874</v>
      </c>
      <c r="K163" s="67">
        <v>250415.22</v>
      </c>
      <c r="L163" s="142">
        <v>253118.19</v>
      </c>
      <c r="M163" s="67">
        <v>272874</v>
      </c>
      <c r="N163" s="1">
        <v>5.94</v>
      </c>
      <c r="O163" s="115" t="s">
        <v>6</v>
      </c>
      <c r="P163" s="4"/>
    </row>
    <row r="164" spans="1:16" x14ac:dyDescent="0.3">
      <c r="A164" s="4"/>
      <c r="B164" s="141" t="s">
        <v>128</v>
      </c>
      <c r="C164" s="1" t="s">
        <v>129</v>
      </c>
      <c r="E164" s="1" t="s">
        <v>125</v>
      </c>
      <c r="F164" s="1" t="s">
        <v>126</v>
      </c>
      <c r="G164" s="1" t="s">
        <v>491</v>
      </c>
      <c r="H164" s="1" t="s">
        <v>431</v>
      </c>
      <c r="I164" s="1" t="s">
        <v>71</v>
      </c>
      <c r="J164" s="67">
        <v>272874</v>
      </c>
      <c r="K164" s="67">
        <v>250415.22</v>
      </c>
      <c r="L164" s="142">
        <v>253118.19</v>
      </c>
      <c r="M164" s="67">
        <v>272874</v>
      </c>
      <c r="N164" s="1">
        <v>5.94</v>
      </c>
      <c r="O164" s="115" t="s">
        <v>6</v>
      </c>
      <c r="P164" s="4"/>
    </row>
    <row r="165" spans="1:16" x14ac:dyDescent="0.3">
      <c r="A165" s="4"/>
      <c r="B165" s="141" t="s">
        <v>128</v>
      </c>
      <c r="C165" s="1" t="s">
        <v>129</v>
      </c>
      <c r="E165" s="1" t="s">
        <v>125</v>
      </c>
      <c r="F165" s="1" t="s">
        <v>126</v>
      </c>
      <c r="G165" s="1" t="s">
        <v>492</v>
      </c>
      <c r="H165" s="1" t="s">
        <v>431</v>
      </c>
      <c r="I165" s="1" t="s">
        <v>71</v>
      </c>
      <c r="J165" s="67">
        <v>273063</v>
      </c>
      <c r="K165" s="67">
        <v>250767.8</v>
      </c>
      <c r="L165" s="142">
        <v>253202.97</v>
      </c>
      <c r="M165" s="67">
        <v>273063</v>
      </c>
      <c r="N165" s="1">
        <v>5.92</v>
      </c>
      <c r="O165" s="115" t="s">
        <v>6</v>
      </c>
      <c r="P165" s="4"/>
    </row>
    <row r="166" spans="1:16" x14ac:dyDescent="0.3">
      <c r="A166" s="4"/>
      <c r="B166" s="141" t="s">
        <v>128</v>
      </c>
      <c r="C166" s="1" t="s">
        <v>129</v>
      </c>
      <c r="E166" s="1" t="s">
        <v>125</v>
      </c>
      <c r="F166" s="1" t="s">
        <v>126</v>
      </c>
      <c r="G166" s="1" t="s">
        <v>493</v>
      </c>
      <c r="H166" s="1" t="s">
        <v>431</v>
      </c>
      <c r="I166" s="1" t="s">
        <v>71</v>
      </c>
      <c r="J166" s="67">
        <v>273063</v>
      </c>
      <c r="K166" s="67">
        <v>250767.8</v>
      </c>
      <c r="L166" s="142">
        <v>253202.97</v>
      </c>
      <c r="M166" s="67">
        <v>273063</v>
      </c>
      <c r="N166" s="1">
        <v>5.92</v>
      </c>
      <c r="O166" s="115" t="s">
        <v>6</v>
      </c>
      <c r="P166" s="4"/>
    </row>
    <row r="167" spans="1:16" x14ac:dyDescent="0.3">
      <c r="A167" s="4"/>
      <c r="B167" s="141" t="s">
        <v>128</v>
      </c>
      <c r="C167" s="1" t="s">
        <v>129</v>
      </c>
      <c r="E167" s="1" t="s">
        <v>125</v>
      </c>
      <c r="F167" s="1" t="s">
        <v>126</v>
      </c>
      <c r="G167" s="1" t="s">
        <v>494</v>
      </c>
      <c r="H167" s="1" t="s">
        <v>431</v>
      </c>
      <c r="I167" s="1" t="s">
        <v>71</v>
      </c>
      <c r="J167" s="67">
        <v>273063</v>
      </c>
      <c r="K167" s="67">
        <v>250767.8</v>
      </c>
      <c r="L167" s="142">
        <v>253202.97</v>
      </c>
      <c r="M167" s="67">
        <v>273063</v>
      </c>
      <c r="N167" s="1">
        <v>5.92</v>
      </c>
      <c r="O167" s="115" t="s">
        <v>6</v>
      </c>
      <c r="P167" s="4"/>
    </row>
    <row r="168" spans="1:16" x14ac:dyDescent="0.3">
      <c r="A168" s="4"/>
      <c r="B168" s="141" t="s">
        <v>128</v>
      </c>
      <c r="C168" s="1" t="s">
        <v>129</v>
      </c>
      <c r="E168" s="1" t="s">
        <v>125</v>
      </c>
      <c r="F168" s="1" t="s">
        <v>126</v>
      </c>
      <c r="G168" s="1" t="s">
        <v>495</v>
      </c>
      <c r="H168" s="1" t="s">
        <v>431</v>
      </c>
      <c r="I168" s="1" t="s">
        <v>71</v>
      </c>
      <c r="J168" s="67">
        <v>273063</v>
      </c>
      <c r="K168" s="67">
        <v>250767.8</v>
      </c>
      <c r="L168" s="142">
        <v>253202.97</v>
      </c>
      <c r="M168" s="67">
        <v>273063</v>
      </c>
      <c r="N168" s="1">
        <v>5.92</v>
      </c>
      <c r="O168" s="115" t="s">
        <v>6</v>
      </c>
      <c r="P168" s="4"/>
    </row>
    <row r="169" spans="1:16" x14ac:dyDescent="0.3">
      <c r="A169" s="4"/>
      <c r="B169" s="141" t="s">
        <v>128</v>
      </c>
      <c r="C169" s="1" t="s">
        <v>129</v>
      </c>
      <c r="E169" s="1" t="s">
        <v>125</v>
      </c>
      <c r="F169" s="1" t="s">
        <v>126</v>
      </c>
      <c r="G169" s="1" t="s">
        <v>598</v>
      </c>
      <c r="H169" s="1" t="s">
        <v>432</v>
      </c>
      <c r="I169" s="1" t="s">
        <v>71</v>
      </c>
      <c r="J169" s="67">
        <v>158446</v>
      </c>
      <c r="K169" s="67">
        <v>152984.64000000001</v>
      </c>
      <c r="L169" s="142">
        <v>156109.26999999999</v>
      </c>
      <c r="M169" s="67">
        <v>158446</v>
      </c>
      <c r="N169" s="1">
        <v>5.75</v>
      </c>
      <c r="O169" s="115" t="s">
        <v>6</v>
      </c>
      <c r="P169" s="4"/>
    </row>
    <row r="170" spans="1:16" x14ac:dyDescent="0.3">
      <c r="A170" s="4"/>
      <c r="B170" s="141" t="s">
        <v>130</v>
      </c>
      <c r="C170" s="1" t="s">
        <v>133</v>
      </c>
      <c r="E170" s="1" t="s">
        <v>125</v>
      </c>
      <c r="F170" s="1" t="s">
        <v>126</v>
      </c>
      <c r="G170" s="1" t="s">
        <v>216</v>
      </c>
      <c r="H170" s="1" t="s">
        <v>135</v>
      </c>
      <c r="I170" s="1" t="s">
        <v>71</v>
      </c>
      <c r="J170" s="67">
        <v>129917.8</v>
      </c>
      <c r="K170" s="67">
        <v>100561.64</v>
      </c>
      <c r="L170" s="142">
        <v>100755.72</v>
      </c>
      <c r="M170" s="67">
        <v>129917.8</v>
      </c>
      <c r="N170" s="1">
        <v>6</v>
      </c>
      <c r="O170" s="115" t="s">
        <v>6</v>
      </c>
      <c r="P170" s="4"/>
    </row>
    <row r="171" spans="1:16" x14ac:dyDescent="0.3">
      <c r="A171" s="4"/>
      <c r="B171" s="141" t="s">
        <v>130</v>
      </c>
      <c r="C171" s="1" t="s">
        <v>133</v>
      </c>
      <c r="E171" s="1" t="s">
        <v>125</v>
      </c>
      <c r="F171" s="1" t="s">
        <v>126</v>
      </c>
      <c r="G171" s="1" t="s">
        <v>217</v>
      </c>
      <c r="H171" s="1" t="s">
        <v>136</v>
      </c>
      <c r="I171" s="1" t="s">
        <v>71</v>
      </c>
      <c r="J171" s="67">
        <v>31217.37</v>
      </c>
      <c r="K171" s="67">
        <v>25375.86</v>
      </c>
      <c r="L171" s="142">
        <v>25158.07</v>
      </c>
      <c r="M171" s="67">
        <v>31217.37</v>
      </c>
      <c r="N171" s="1">
        <v>5.25</v>
      </c>
      <c r="O171" s="115" t="s">
        <v>6</v>
      </c>
      <c r="P171" s="4"/>
    </row>
    <row r="172" spans="1:16" x14ac:dyDescent="0.3">
      <c r="A172" s="4"/>
      <c r="B172" s="141" t="s">
        <v>130</v>
      </c>
      <c r="C172" s="1" t="s">
        <v>133</v>
      </c>
      <c r="E172" s="1" t="s">
        <v>125</v>
      </c>
      <c r="F172" s="1" t="s">
        <v>126</v>
      </c>
      <c r="G172" s="1" t="s">
        <v>220</v>
      </c>
      <c r="H172" s="1" t="s">
        <v>135</v>
      </c>
      <c r="I172" s="1" t="s">
        <v>71</v>
      </c>
      <c r="J172" s="67">
        <v>61219.25</v>
      </c>
      <c r="K172" s="67">
        <v>50000</v>
      </c>
      <c r="L172" s="142">
        <v>50352.06</v>
      </c>
      <c r="M172" s="67">
        <v>61219.25</v>
      </c>
      <c r="N172" s="1">
        <v>6</v>
      </c>
      <c r="O172" s="115" t="s">
        <v>6</v>
      </c>
      <c r="P172" s="4"/>
    </row>
    <row r="173" spans="1:16" x14ac:dyDescent="0.3">
      <c r="A173" s="4"/>
      <c r="B173" s="141" t="s">
        <v>130</v>
      </c>
      <c r="C173" s="1" t="s">
        <v>133</v>
      </c>
      <c r="E173" s="1" t="s">
        <v>125</v>
      </c>
      <c r="F173" s="1" t="s">
        <v>126</v>
      </c>
      <c r="G173" s="1" t="s">
        <v>221</v>
      </c>
      <c r="H173" s="1" t="s">
        <v>135</v>
      </c>
      <c r="I173" s="1" t="s">
        <v>71</v>
      </c>
      <c r="J173" s="67">
        <v>61219.25</v>
      </c>
      <c r="K173" s="67">
        <v>50000</v>
      </c>
      <c r="L173" s="142">
        <v>50352.06</v>
      </c>
      <c r="M173" s="67">
        <v>61219.25</v>
      </c>
      <c r="N173" s="1">
        <v>6</v>
      </c>
      <c r="O173" s="115" t="s">
        <v>6</v>
      </c>
      <c r="P173" s="4"/>
    </row>
    <row r="174" spans="1:16" x14ac:dyDescent="0.3">
      <c r="A174" s="4"/>
      <c r="B174" s="141" t="s">
        <v>130</v>
      </c>
      <c r="C174" s="1" t="s">
        <v>133</v>
      </c>
      <c r="E174" s="1" t="s">
        <v>125</v>
      </c>
      <c r="F174" s="1" t="s">
        <v>126</v>
      </c>
      <c r="G174" s="1" t="s">
        <v>222</v>
      </c>
      <c r="H174" s="1" t="s">
        <v>135</v>
      </c>
      <c r="I174" s="1" t="s">
        <v>71</v>
      </c>
      <c r="J174" s="67">
        <v>61219.25</v>
      </c>
      <c r="K174" s="67">
        <v>50000</v>
      </c>
      <c r="L174" s="142">
        <v>50352.06</v>
      </c>
      <c r="M174" s="67">
        <v>61219.25</v>
      </c>
      <c r="N174" s="1">
        <v>6</v>
      </c>
      <c r="O174" s="115" t="s">
        <v>6</v>
      </c>
      <c r="P174" s="4"/>
    </row>
    <row r="175" spans="1:16" x14ac:dyDescent="0.3">
      <c r="A175" s="4"/>
      <c r="B175" s="141" t="s">
        <v>130</v>
      </c>
      <c r="C175" s="1" t="s">
        <v>133</v>
      </c>
      <c r="E175" s="1" t="s">
        <v>125</v>
      </c>
      <c r="F175" s="1" t="s">
        <v>126</v>
      </c>
      <c r="G175" s="1" t="s">
        <v>222</v>
      </c>
      <c r="H175" s="1" t="s">
        <v>135</v>
      </c>
      <c r="I175" s="1" t="s">
        <v>71</v>
      </c>
      <c r="J175" s="67">
        <v>61219.25</v>
      </c>
      <c r="K175" s="67">
        <v>50000</v>
      </c>
      <c r="L175" s="142">
        <v>50352.06</v>
      </c>
      <c r="M175" s="67">
        <v>61219.25</v>
      </c>
      <c r="N175" s="1">
        <v>6</v>
      </c>
      <c r="O175" s="115" t="s">
        <v>6</v>
      </c>
      <c r="P175" s="4"/>
    </row>
    <row r="176" spans="1:16" x14ac:dyDescent="0.3">
      <c r="A176" s="4"/>
      <c r="B176" s="141" t="s">
        <v>130</v>
      </c>
      <c r="C176" s="1" t="s">
        <v>133</v>
      </c>
      <c r="E176" s="1" t="s">
        <v>125</v>
      </c>
      <c r="F176" s="1" t="s">
        <v>126</v>
      </c>
      <c r="G176" s="1" t="s">
        <v>223</v>
      </c>
      <c r="H176" s="1" t="s">
        <v>135</v>
      </c>
      <c r="I176" s="1" t="s">
        <v>71</v>
      </c>
      <c r="J176" s="67">
        <v>61219.25</v>
      </c>
      <c r="K176" s="67">
        <v>50000</v>
      </c>
      <c r="L176" s="142">
        <v>50352.06</v>
      </c>
      <c r="M176" s="67">
        <v>61219.25</v>
      </c>
      <c r="N176" s="1">
        <v>6</v>
      </c>
      <c r="O176" s="115" t="s">
        <v>6</v>
      </c>
      <c r="P176" s="4"/>
    </row>
    <row r="177" spans="1:16" x14ac:dyDescent="0.3">
      <c r="A177" s="4"/>
      <c r="B177" s="141" t="s">
        <v>130</v>
      </c>
      <c r="C177" s="1" t="s">
        <v>133</v>
      </c>
      <c r="E177" s="1" t="s">
        <v>125</v>
      </c>
      <c r="F177" s="1" t="s">
        <v>126</v>
      </c>
      <c r="G177" s="1" t="s">
        <v>224</v>
      </c>
      <c r="H177" s="1" t="s">
        <v>135</v>
      </c>
      <c r="I177" s="1" t="s">
        <v>71</v>
      </c>
      <c r="J177" s="67">
        <v>61219.25</v>
      </c>
      <c r="K177" s="67">
        <v>50000</v>
      </c>
      <c r="L177" s="142">
        <v>50352.06</v>
      </c>
      <c r="M177" s="67">
        <v>61219.25</v>
      </c>
      <c r="N177" s="1">
        <v>6</v>
      </c>
      <c r="O177" s="115" t="s">
        <v>6</v>
      </c>
      <c r="P177" s="4"/>
    </row>
    <row r="178" spans="1:16" x14ac:dyDescent="0.3">
      <c r="A178" s="4"/>
      <c r="B178" s="141" t="s">
        <v>130</v>
      </c>
      <c r="C178" s="1" t="s">
        <v>133</v>
      </c>
      <c r="E178" s="1" t="s">
        <v>125</v>
      </c>
      <c r="F178" s="1" t="s">
        <v>126</v>
      </c>
      <c r="G178" s="1" t="s">
        <v>224</v>
      </c>
      <c r="H178" s="1" t="s">
        <v>135</v>
      </c>
      <c r="I178" s="1" t="s">
        <v>71</v>
      </c>
      <c r="J178" s="67">
        <v>61219.25</v>
      </c>
      <c r="K178" s="67">
        <v>50000</v>
      </c>
      <c r="L178" s="142">
        <v>50352.06</v>
      </c>
      <c r="M178" s="67">
        <v>61219.25</v>
      </c>
      <c r="N178" s="1">
        <v>6</v>
      </c>
      <c r="O178" s="115" t="s">
        <v>6</v>
      </c>
      <c r="P178" s="4"/>
    </row>
    <row r="179" spans="1:16" x14ac:dyDescent="0.3">
      <c r="A179" s="4"/>
      <c r="B179" s="141" t="s">
        <v>130</v>
      </c>
      <c r="C179" s="1" t="s">
        <v>133</v>
      </c>
      <c r="E179" s="1" t="s">
        <v>125</v>
      </c>
      <c r="F179" s="1" t="s">
        <v>126</v>
      </c>
      <c r="G179" s="1" t="s">
        <v>225</v>
      </c>
      <c r="H179" s="1" t="s">
        <v>135</v>
      </c>
      <c r="I179" s="1" t="s">
        <v>71</v>
      </c>
      <c r="J179" s="67">
        <v>61219.25</v>
      </c>
      <c r="K179" s="67">
        <v>50000</v>
      </c>
      <c r="L179" s="142">
        <v>50352.06</v>
      </c>
      <c r="M179" s="67">
        <v>61219.25</v>
      </c>
      <c r="N179" s="1">
        <v>6</v>
      </c>
      <c r="O179" s="115" t="s">
        <v>6</v>
      </c>
      <c r="P179" s="4"/>
    </row>
    <row r="180" spans="1:16" x14ac:dyDescent="0.3">
      <c r="A180" s="4"/>
      <c r="B180" s="141" t="s">
        <v>130</v>
      </c>
      <c r="C180" s="1" t="s">
        <v>133</v>
      </c>
      <c r="E180" s="1" t="s">
        <v>125</v>
      </c>
      <c r="F180" s="1" t="s">
        <v>126</v>
      </c>
      <c r="G180" s="1" t="s">
        <v>226</v>
      </c>
      <c r="H180" s="1" t="s">
        <v>135</v>
      </c>
      <c r="I180" s="1" t="s">
        <v>71</v>
      </c>
      <c r="J180" s="67">
        <v>61219.25</v>
      </c>
      <c r="K180" s="67">
        <v>50000</v>
      </c>
      <c r="L180" s="142">
        <v>50352.06</v>
      </c>
      <c r="M180" s="67">
        <v>61219.25</v>
      </c>
      <c r="N180" s="1">
        <v>6</v>
      </c>
      <c r="O180" s="115" t="s">
        <v>6</v>
      </c>
      <c r="P180" s="4"/>
    </row>
    <row r="181" spans="1:16" x14ac:dyDescent="0.3">
      <c r="A181" s="4"/>
      <c r="B181" s="141" t="s">
        <v>130</v>
      </c>
      <c r="C181" s="1" t="s">
        <v>133</v>
      </c>
      <c r="E181" s="1" t="s">
        <v>125</v>
      </c>
      <c r="F181" s="1" t="s">
        <v>126</v>
      </c>
      <c r="G181" s="1" t="s">
        <v>227</v>
      </c>
      <c r="H181" s="1" t="s">
        <v>135</v>
      </c>
      <c r="I181" s="1" t="s">
        <v>71</v>
      </c>
      <c r="J181" s="67">
        <v>61219.25</v>
      </c>
      <c r="K181" s="67">
        <v>50000</v>
      </c>
      <c r="L181" s="142">
        <v>50352.06</v>
      </c>
      <c r="M181" s="67">
        <v>61219.25</v>
      </c>
      <c r="N181" s="1">
        <v>6</v>
      </c>
      <c r="O181" s="115" t="s">
        <v>6</v>
      </c>
      <c r="P181" s="4"/>
    </row>
    <row r="182" spans="1:16" x14ac:dyDescent="0.3">
      <c r="A182" s="4"/>
      <c r="B182" s="141" t="s">
        <v>130</v>
      </c>
      <c r="C182" s="1" t="s">
        <v>133</v>
      </c>
      <c r="E182" s="1" t="s">
        <v>125</v>
      </c>
      <c r="F182" s="1" t="s">
        <v>126</v>
      </c>
      <c r="G182" s="1" t="s">
        <v>229</v>
      </c>
      <c r="H182" s="1" t="s">
        <v>135</v>
      </c>
      <c r="I182" s="1" t="s">
        <v>71</v>
      </c>
      <c r="J182" s="67">
        <v>6121.85</v>
      </c>
      <c r="K182" s="67">
        <v>5012.34</v>
      </c>
      <c r="L182" s="142">
        <v>5035.2299999999996</v>
      </c>
      <c r="M182" s="67">
        <v>6121.85</v>
      </c>
      <c r="N182" s="1">
        <v>6</v>
      </c>
      <c r="O182" s="115" t="s">
        <v>6</v>
      </c>
      <c r="P182" s="4"/>
    </row>
    <row r="183" spans="1:16" x14ac:dyDescent="0.3">
      <c r="A183" s="4"/>
      <c r="B183" s="141" t="s">
        <v>132</v>
      </c>
      <c r="C183" s="1" t="s">
        <v>133</v>
      </c>
      <c r="E183" s="1" t="s">
        <v>125</v>
      </c>
      <c r="F183" s="1" t="s">
        <v>126</v>
      </c>
      <c r="G183" s="1" t="s">
        <v>230</v>
      </c>
      <c r="H183" s="1" t="s">
        <v>137</v>
      </c>
      <c r="I183" s="1" t="s">
        <v>71</v>
      </c>
      <c r="J183" s="67">
        <v>35075</v>
      </c>
      <c r="K183" s="67">
        <v>26443.78</v>
      </c>
      <c r="L183" s="142">
        <v>26158.71</v>
      </c>
      <c r="M183" s="67">
        <v>35075</v>
      </c>
      <c r="N183" s="1">
        <v>7</v>
      </c>
      <c r="O183" s="115" t="s">
        <v>6</v>
      </c>
      <c r="P183" s="4"/>
    </row>
    <row r="184" spans="1:16" x14ac:dyDescent="0.3">
      <c r="A184" s="4"/>
      <c r="B184" s="141" t="s">
        <v>132</v>
      </c>
      <c r="C184" s="1" t="s">
        <v>133</v>
      </c>
      <c r="E184" s="1" t="s">
        <v>125</v>
      </c>
      <c r="F184" s="1" t="s">
        <v>126</v>
      </c>
      <c r="G184" s="1" t="s">
        <v>599</v>
      </c>
      <c r="H184" s="1" t="s">
        <v>433</v>
      </c>
      <c r="I184" s="1" t="s">
        <v>71</v>
      </c>
      <c r="J184" s="67">
        <v>86877.29</v>
      </c>
      <c r="K184" s="67">
        <v>62050.98</v>
      </c>
      <c r="L184" s="142">
        <v>62357.48</v>
      </c>
      <c r="M184" s="67">
        <v>86877.29</v>
      </c>
      <c r="N184" s="1">
        <v>6</v>
      </c>
      <c r="O184" s="115" t="s">
        <v>6</v>
      </c>
      <c r="P184" s="4"/>
    </row>
    <row r="185" spans="1:16" x14ac:dyDescent="0.3">
      <c r="A185" s="4"/>
      <c r="B185" s="141" t="s">
        <v>128</v>
      </c>
      <c r="C185" s="1" t="s">
        <v>133</v>
      </c>
      <c r="E185" s="1" t="s">
        <v>125</v>
      </c>
      <c r="F185" s="1" t="s">
        <v>126</v>
      </c>
      <c r="G185" s="1" t="s">
        <v>600</v>
      </c>
      <c r="H185" s="1" t="s">
        <v>601</v>
      </c>
      <c r="I185" s="1" t="s">
        <v>71</v>
      </c>
      <c r="J185" s="67">
        <v>546336</v>
      </c>
      <c r="K185" s="67">
        <v>500748.3</v>
      </c>
      <c r="L185" s="142">
        <v>507247.18</v>
      </c>
      <c r="M185" s="67">
        <v>546336</v>
      </c>
      <c r="N185" s="1">
        <v>6.08</v>
      </c>
      <c r="O185" s="115" t="s">
        <v>6</v>
      </c>
      <c r="P185" s="4"/>
    </row>
    <row r="186" spans="1:16" x14ac:dyDescent="0.3">
      <c r="A186" s="4"/>
      <c r="B186" s="141" t="s">
        <v>128</v>
      </c>
      <c r="C186" s="1" t="s">
        <v>133</v>
      </c>
      <c r="E186" s="1" t="s">
        <v>125</v>
      </c>
      <c r="F186" s="1" t="s">
        <v>126</v>
      </c>
      <c r="G186" s="1" t="s">
        <v>602</v>
      </c>
      <c r="H186" s="1" t="s">
        <v>601</v>
      </c>
      <c r="I186" s="1" t="s">
        <v>71</v>
      </c>
      <c r="J186" s="67">
        <v>546336</v>
      </c>
      <c r="K186" s="67">
        <v>500748.3</v>
      </c>
      <c r="L186" s="142">
        <v>507247.18</v>
      </c>
      <c r="M186" s="67">
        <v>546336</v>
      </c>
      <c r="N186" s="1">
        <v>6.08</v>
      </c>
      <c r="O186" s="115" t="s">
        <v>6</v>
      </c>
      <c r="P186" s="4"/>
    </row>
    <row r="187" spans="1:16" x14ac:dyDescent="0.3">
      <c r="A187" s="4"/>
      <c r="B187" s="141" t="s">
        <v>128</v>
      </c>
      <c r="C187" s="1" t="s">
        <v>133</v>
      </c>
      <c r="E187" s="1" t="s">
        <v>125</v>
      </c>
      <c r="F187" s="1" t="s">
        <v>126</v>
      </c>
      <c r="G187" s="1" t="s">
        <v>603</v>
      </c>
      <c r="H187" s="1" t="s">
        <v>601</v>
      </c>
      <c r="I187" s="1" t="s">
        <v>71</v>
      </c>
      <c r="J187" s="67">
        <v>546336</v>
      </c>
      <c r="K187" s="67">
        <v>500748.3</v>
      </c>
      <c r="L187" s="142">
        <v>507247.18</v>
      </c>
      <c r="M187" s="67">
        <v>546336</v>
      </c>
      <c r="N187" s="1">
        <v>6.08</v>
      </c>
      <c r="O187" s="115" t="s">
        <v>6</v>
      </c>
      <c r="P187" s="4"/>
    </row>
    <row r="188" spans="1:16" x14ac:dyDescent="0.3">
      <c r="A188" s="4"/>
      <c r="B188" s="141" t="s">
        <v>128</v>
      </c>
      <c r="C188" s="1" t="s">
        <v>133</v>
      </c>
      <c r="E188" s="1" t="s">
        <v>125</v>
      </c>
      <c r="F188" s="1" t="s">
        <v>126</v>
      </c>
      <c r="G188" s="1" t="s">
        <v>604</v>
      </c>
      <c r="H188" s="1" t="s">
        <v>601</v>
      </c>
      <c r="I188" s="1" t="s">
        <v>71</v>
      </c>
      <c r="J188" s="67">
        <v>546336</v>
      </c>
      <c r="K188" s="67">
        <v>500748.3</v>
      </c>
      <c r="L188" s="142">
        <v>507247.18</v>
      </c>
      <c r="M188" s="67">
        <v>546336</v>
      </c>
      <c r="N188" s="1">
        <v>6.08</v>
      </c>
      <c r="O188" s="115" t="s">
        <v>6</v>
      </c>
      <c r="P188" s="4"/>
    </row>
    <row r="189" spans="1:16" x14ac:dyDescent="0.3">
      <c r="A189" s="4"/>
      <c r="B189" s="141" t="s">
        <v>128</v>
      </c>
      <c r="C189" s="1" t="s">
        <v>133</v>
      </c>
      <c r="E189" s="1" t="s">
        <v>125</v>
      </c>
      <c r="F189" s="1" t="s">
        <v>126</v>
      </c>
      <c r="G189" s="1" t="s">
        <v>605</v>
      </c>
      <c r="H189" s="1" t="s">
        <v>601</v>
      </c>
      <c r="I189" s="1" t="s">
        <v>71</v>
      </c>
      <c r="J189" s="67">
        <v>546336</v>
      </c>
      <c r="K189" s="67">
        <v>500748.3</v>
      </c>
      <c r="L189" s="142">
        <v>507247.18</v>
      </c>
      <c r="M189" s="67">
        <v>546336</v>
      </c>
      <c r="N189" s="1">
        <v>6.08</v>
      </c>
      <c r="O189" s="115" t="s">
        <v>6</v>
      </c>
      <c r="P189" s="4"/>
    </row>
    <row r="190" spans="1:16" x14ac:dyDescent="0.3">
      <c r="A190" s="4"/>
      <c r="B190" s="141" t="s">
        <v>128</v>
      </c>
      <c r="C190" s="1" t="s">
        <v>133</v>
      </c>
      <c r="E190" s="1" t="s">
        <v>125</v>
      </c>
      <c r="F190" s="1" t="s">
        <v>126</v>
      </c>
      <c r="G190" s="1" t="s">
        <v>606</v>
      </c>
      <c r="H190" s="1" t="s">
        <v>601</v>
      </c>
      <c r="I190" s="1" t="s">
        <v>71</v>
      </c>
      <c r="J190" s="67">
        <v>546336</v>
      </c>
      <c r="K190" s="67">
        <v>500748.3</v>
      </c>
      <c r="L190" s="142">
        <v>507247.18</v>
      </c>
      <c r="M190" s="67">
        <v>546336</v>
      </c>
      <c r="N190" s="1">
        <v>6.08</v>
      </c>
      <c r="O190" s="115" t="s">
        <v>6</v>
      </c>
      <c r="P190" s="4"/>
    </row>
    <row r="191" spans="1:16" x14ac:dyDescent="0.3">
      <c r="A191" s="4"/>
      <c r="B191" s="141" t="s">
        <v>130</v>
      </c>
      <c r="C191" s="1" t="s">
        <v>133</v>
      </c>
      <c r="E191" s="1" t="s">
        <v>125</v>
      </c>
      <c r="F191" s="1" t="s">
        <v>126</v>
      </c>
      <c r="G191" s="1" t="s">
        <v>607</v>
      </c>
      <c r="H191" s="1" t="s">
        <v>608</v>
      </c>
      <c r="I191" s="1" t="s">
        <v>71</v>
      </c>
      <c r="J191" s="67">
        <v>1056637.06</v>
      </c>
      <c r="K191" s="67">
        <v>880523.5</v>
      </c>
      <c r="L191" s="142">
        <v>886723.43</v>
      </c>
      <c r="M191" s="67">
        <v>1056637.06</v>
      </c>
      <c r="N191" s="1">
        <v>6.3</v>
      </c>
      <c r="O191" s="115" t="s">
        <v>6</v>
      </c>
      <c r="P191" s="4"/>
    </row>
    <row r="192" spans="1:16" x14ac:dyDescent="0.3">
      <c r="A192" s="4"/>
      <c r="B192" s="141" t="s">
        <v>128</v>
      </c>
      <c r="C192" s="1" t="s">
        <v>133</v>
      </c>
      <c r="E192" s="1" t="s">
        <v>125</v>
      </c>
      <c r="F192" s="1" t="s">
        <v>126</v>
      </c>
      <c r="G192" s="1" t="s">
        <v>609</v>
      </c>
      <c r="H192" s="1" t="s">
        <v>610</v>
      </c>
      <c r="I192" s="1" t="s">
        <v>71</v>
      </c>
      <c r="J192" s="67">
        <v>272603</v>
      </c>
      <c r="K192" s="67">
        <v>250122.4</v>
      </c>
      <c r="L192" s="142">
        <v>250735.3</v>
      </c>
      <c r="M192" s="67">
        <v>272603</v>
      </c>
      <c r="N192" s="1">
        <v>6</v>
      </c>
      <c r="O192" s="115" t="s">
        <v>6</v>
      </c>
      <c r="P192" s="4"/>
    </row>
    <row r="193" spans="1:16" x14ac:dyDescent="0.3">
      <c r="A193" s="4"/>
      <c r="B193" s="141" t="s">
        <v>128</v>
      </c>
      <c r="C193" s="1" t="s">
        <v>133</v>
      </c>
      <c r="E193" s="1" t="s">
        <v>125</v>
      </c>
      <c r="F193" s="1" t="s">
        <v>126</v>
      </c>
      <c r="G193" s="1" t="s">
        <v>611</v>
      </c>
      <c r="H193" s="1" t="s">
        <v>610</v>
      </c>
      <c r="I193" s="1" t="s">
        <v>71</v>
      </c>
      <c r="J193" s="67">
        <v>272603</v>
      </c>
      <c r="K193" s="67">
        <v>250122.4</v>
      </c>
      <c r="L193" s="142">
        <v>250735.3</v>
      </c>
      <c r="M193" s="67">
        <v>272603</v>
      </c>
      <c r="N193" s="1">
        <v>6</v>
      </c>
      <c r="O193" s="115" t="s">
        <v>6</v>
      </c>
      <c r="P193" s="4"/>
    </row>
    <row r="194" spans="1:16" x14ac:dyDescent="0.3">
      <c r="A194" s="4"/>
      <c r="B194" s="141" t="s">
        <v>128</v>
      </c>
      <c r="C194" s="1" t="s">
        <v>133</v>
      </c>
      <c r="E194" s="1" t="s">
        <v>125</v>
      </c>
      <c r="F194" s="1" t="s">
        <v>126</v>
      </c>
      <c r="G194" s="1" t="s">
        <v>612</v>
      </c>
      <c r="H194" s="1" t="s">
        <v>610</v>
      </c>
      <c r="I194" s="1" t="s">
        <v>71</v>
      </c>
      <c r="J194" s="67">
        <v>272603</v>
      </c>
      <c r="K194" s="67">
        <v>250122.4</v>
      </c>
      <c r="L194" s="142">
        <v>250735.3</v>
      </c>
      <c r="M194" s="67">
        <v>272603</v>
      </c>
      <c r="N194" s="1">
        <v>6</v>
      </c>
      <c r="O194" s="115" t="s">
        <v>6</v>
      </c>
      <c r="P194" s="4"/>
    </row>
    <row r="195" spans="1:16" x14ac:dyDescent="0.3">
      <c r="A195" s="4"/>
      <c r="B195" s="141" t="s">
        <v>128</v>
      </c>
      <c r="C195" s="1" t="s">
        <v>133</v>
      </c>
      <c r="E195" s="1" t="s">
        <v>125</v>
      </c>
      <c r="F195" s="1" t="s">
        <v>126</v>
      </c>
      <c r="G195" s="1" t="s">
        <v>613</v>
      </c>
      <c r="H195" s="1" t="s">
        <v>610</v>
      </c>
      <c r="I195" s="1" t="s">
        <v>71</v>
      </c>
      <c r="J195" s="67">
        <v>272603</v>
      </c>
      <c r="K195" s="67">
        <v>250122.4</v>
      </c>
      <c r="L195" s="142">
        <v>250735.3</v>
      </c>
      <c r="M195" s="67">
        <v>272603</v>
      </c>
      <c r="N195" s="1">
        <v>6</v>
      </c>
      <c r="O195" s="115" t="s">
        <v>6</v>
      </c>
      <c r="P195" s="4"/>
    </row>
    <row r="196" spans="1:16" x14ac:dyDescent="0.3">
      <c r="A196" s="4"/>
      <c r="B196" s="141" t="s">
        <v>132</v>
      </c>
      <c r="C196" s="1" t="s">
        <v>133</v>
      </c>
      <c r="E196" s="1" t="s">
        <v>125</v>
      </c>
      <c r="F196" s="1" t="s">
        <v>126</v>
      </c>
      <c r="G196" s="1" t="s">
        <v>614</v>
      </c>
      <c r="H196" s="1" t="s">
        <v>615</v>
      </c>
      <c r="I196" s="1" t="s">
        <v>71</v>
      </c>
      <c r="J196" s="67">
        <v>2515068.4900000002</v>
      </c>
      <c r="K196" s="67">
        <v>2510283.15</v>
      </c>
      <c r="L196" s="142">
        <v>2511991.15</v>
      </c>
      <c r="M196" s="67">
        <v>2515068.4900000002</v>
      </c>
      <c r="N196" s="1">
        <v>5</v>
      </c>
      <c r="O196" s="115" t="s">
        <v>6</v>
      </c>
      <c r="P196" s="4"/>
    </row>
    <row r="197" spans="1:16" x14ac:dyDescent="0.3">
      <c r="A197" s="4"/>
      <c r="B197" s="141" t="s">
        <v>132</v>
      </c>
      <c r="C197" s="1" t="s">
        <v>138</v>
      </c>
      <c r="E197" s="1" t="s">
        <v>125</v>
      </c>
      <c r="F197" s="1" t="s">
        <v>126</v>
      </c>
      <c r="G197" s="1" t="s">
        <v>281</v>
      </c>
      <c r="H197" s="1" t="s">
        <v>147</v>
      </c>
      <c r="I197" s="1" t="s">
        <v>71</v>
      </c>
      <c r="J197" s="67">
        <v>346325.34</v>
      </c>
      <c r="K197" s="67">
        <v>250000.01</v>
      </c>
      <c r="L197" s="142">
        <v>250520.64</v>
      </c>
      <c r="M197" s="67">
        <v>346325.34</v>
      </c>
      <c r="N197" s="1">
        <v>5.5</v>
      </c>
      <c r="O197" s="115" t="s">
        <v>6</v>
      </c>
      <c r="P197" s="4"/>
    </row>
    <row r="198" spans="1:16" x14ac:dyDescent="0.3">
      <c r="A198" s="4"/>
      <c r="B198" s="141" t="s">
        <v>132</v>
      </c>
      <c r="C198" s="1" t="s">
        <v>138</v>
      </c>
      <c r="E198" s="1" t="s">
        <v>125</v>
      </c>
      <c r="F198" s="1" t="s">
        <v>126</v>
      </c>
      <c r="G198" s="1" t="s">
        <v>282</v>
      </c>
      <c r="H198" s="1" t="s">
        <v>148</v>
      </c>
      <c r="I198" s="1" t="s">
        <v>71</v>
      </c>
      <c r="J198" s="67">
        <v>378793.15</v>
      </c>
      <c r="K198" s="67">
        <v>300000.01</v>
      </c>
      <c r="L198" s="142">
        <v>305980.21999999997</v>
      </c>
      <c r="M198" s="67">
        <v>378793.15</v>
      </c>
      <c r="N198" s="1">
        <v>5.25</v>
      </c>
      <c r="O198" s="115" t="s">
        <v>6</v>
      </c>
      <c r="P198" s="4"/>
    </row>
    <row r="199" spans="1:16" x14ac:dyDescent="0.3">
      <c r="A199" s="4"/>
      <c r="B199" s="141" t="s">
        <v>132</v>
      </c>
      <c r="C199" s="1" t="s">
        <v>138</v>
      </c>
      <c r="E199" s="1" t="s">
        <v>125</v>
      </c>
      <c r="F199" s="1" t="s">
        <v>126</v>
      </c>
      <c r="G199" s="1" t="s">
        <v>283</v>
      </c>
      <c r="H199" s="1" t="s">
        <v>149</v>
      </c>
      <c r="I199" s="1" t="s">
        <v>71</v>
      </c>
      <c r="J199" s="67">
        <v>757586.3</v>
      </c>
      <c r="K199" s="67">
        <v>610388.99</v>
      </c>
      <c r="L199" s="142">
        <v>612189.18000000005</v>
      </c>
      <c r="M199" s="67">
        <v>757586.3</v>
      </c>
      <c r="N199" s="1">
        <v>5.25</v>
      </c>
      <c r="O199" s="115" t="s">
        <v>6</v>
      </c>
      <c r="P199" s="4"/>
    </row>
    <row r="200" spans="1:16" x14ac:dyDescent="0.3">
      <c r="A200" s="4"/>
      <c r="B200" s="141" t="s">
        <v>132</v>
      </c>
      <c r="C200" s="1" t="s">
        <v>138</v>
      </c>
      <c r="E200" s="1" t="s">
        <v>125</v>
      </c>
      <c r="F200" s="1" t="s">
        <v>126</v>
      </c>
      <c r="G200" s="1" t="s">
        <v>233</v>
      </c>
      <c r="H200" s="1" t="s">
        <v>139</v>
      </c>
      <c r="I200" s="1" t="s">
        <v>71</v>
      </c>
      <c r="J200" s="67">
        <v>6802.48</v>
      </c>
      <c r="K200" s="67">
        <v>5115.0600000000004</v>
      </c>
      <c r="L200" s="142">
        <v>5131.32</v>
      </c>
      <c r="M200" s="67">
        <v>6802.48</v>
      </c>
      <c r="N200" s="1">
        <v>6</v>
      </c>
      <c r="O200" s="115" t="s">
        <v>6</v>
      </c>
      <c r="P200" s="4"/>
    </row>
    <row r="201" spans="1:16" x14ac:dyDescent="0.3">
      <c r="A201" s="4"/>
      <c r="B201" s="141" t="s">
        <v>128</v>
      </c>
      <c r="C201" s="1" t="s">
        <v>138</v>
      </c>
      <c r="E201" s="1" t="s">
        <v>125</v>
      </c>
      <c r="F201" s="1" t="s">
        <v>126</v>
      </c>
      <c r="G201" s="1" t="s">
        <v>287</v>
      </c>
      <c r="H201" s="1" t="s">
        <v>151</v>
      </c>
      <c r="I201" s="1" t="s">
        <v>71</v>
      </c>
      <c r="J201" s="67">
        <v>361625.79</v>
      </c>
      <c r="K201" s="67">
        <v>302324.77</v>
      </c>
      <c r="L201" s="142">
        <v>307774.53999999998</v>
      </c>
      <c r="M201" s="67">
        <v>361625.79</v>
      </c>
      <c r="N201" s="1">
        <v>5.5</v>
      </c>
      <c r="O201" s="115" t="s">
        <v>6</v>
      </c>
      <c r="P201" s="4"/>
    </row>
    <row r="202" spans="1:16" x14ac:dyDescent="0.3">
      <c r="A202" s="4"/>
      <c r="B202" s="141" t="s">
        <v>130</v>
      </c>
      <c r="C202" s="1" t="s">
        <v>138</v>
      </c>
      <c r="E202" s="1" t="s">
        <v>125</v>
      </c>
      <c r="F202" s="1" t="s">
        <v>126</v>
      </c>
      <c r="G202" s="1" t="s">
        <v>288</v>
      </c>
      <c r="H202" s="1" t="s">
        <v>152</v>
      </c>
      <c r="I202" s="1" t="s">
        <v>71</v>
      </c>
      <c r="J202" s="67">
        <v>119500.02</v>
      </c>
      <c r="K202" s="67">
        <v>100000.01</v>
      </c>
      <c r="L202" s="142">
        <v>100994.54</v>
      </c>
      <c r="M202" s="67">
        <v>119500.02</v>
      </c>
      <c r="N202" s="1">
        <v>6.5</v>
      </c>
      <c r="O202" s="115" t="s">
        <v>6</v>
      </c>
      <c r="P202" s="4"/>
    </row>
    <row r="203" spans="1:16" x14ac:dyDescent="0.3">
      <c r="A203" s="4"/>
      <c r="B203" s="141" t="s">
        <v>130</v>
      </c>
      <c r="C203" s="1" t="s">
        <v>138</v>
      </c>
      <c r="E203" s="1" t="s">
        <v>125</v>
      </c>
      <c r="F203" s="1" t="s">
        <v>126</v>
      </c>
      <c r="G203" s="1" t="s">
        <v>289</v>
      </c>
      <c r="H203" s="1" t="s">
        <v>152</v>
      </c>
      <c r="I203" s="1" t="s">
        <v>71</v>
      </c>
      <c r="J203" s="67">
        <v>119500.02</v>
      </c>
      <c r="K203" s="67">
        <v>100000.01</v>
      </c>
      <c r="L203" s="142">
        <v>100994.54</v>
      </c>
      <c r="M203" s="67">
        <v>119500.02</v>
      </c>
      <c r="N203" s="1">
        <v>6.5</v>
      </c>
      <c r="O203" s="115" t="s">
        <v>6</v>
      </c>
      <c r="P203" s="4"/>
    </row>
    <row r="204" spans="1:16" x14ac:dyDescent="0.3">
      <c r="A204" s="4"/>
      <c r="B204" s="141" t="s">
        <v>130</v>
      </c>
      <c r="C204" s="1" t="s">
        <v>138</v>
      </c>
      <c r="E204" s="1" t="s">
        <v>125</v>
      </c>
      <c r="F204" s="1" t="s">
        <v>126</v>
      </c>
      <c r="G204" s="1" t="s">
        <v>290</v>
      </c>
      <c r="H204" s="1" t="s">
        <v>152</v>
      </c>
      <c r="I204" s="1" t="s">
        <v>71</v>
      </c>
      <c r="J204" s="67">
        <v>119500.02</v>
      </c>
      <c r="K204" s="67">
        <v>100000.01</v>
      </c>
      <c r="L204" s="142">
        <v>100994.54</v>
      </c>
      <c r="M204" s="67">
        <v>119500.02</v>
      </c>
      <c r="N204" s="1">
        <v>6.5</v>
      </c>
      <c r="O204" s="115" t="s">
        <v>6</v>
      </c>
      <c r="P204" s="4"/>
    </row>
    <row r="205" spans="1:16" x14ac:dyDescent="0.3">
      <c r="A205" s="4"/>
      <c r="B205" s="141" t="s">
        <v>130</v>
      </c>
      <c r="C205" s="1" t="s">
        <v>138</v>
      </c>
      <c r="E205" s="1" t="s">
        <v>125</v>
      </c>
      <c r="F205" s="1" t="s">
        <v>126</v>
      </c>
      <c r="G205" s="1" t="s">
        <v>291</v>
      </c>
      <c r="H205" s="1" t="s">
        <v>152</v>
      </c>
      <c r="I205" s="1" t="s">
        <v>71</v>
      </c>
      <c r="J205" s="67">
        <v>119500.02</v>
      </c>
      <c r="K205" s="67">
        <v>100000.01</v>
      </c>
      <c r="L205" s="142">
        <v>100994.54</v>
      </c>
      <c r="M205" s="67">
        <v>119500.02</v>
      </c>
      <c r="N205" s="1">
        <v>6.5</v>
      </c>
      <c r="O205" s="115" t="s">
        <v>6</v>
      </c>
      <c r="P205" s="4"/>
    </row>
    <row r="206" spans="1:16" x14ac:dyDescent="0.3">
      <c r="A206" s="4"/>
      <c r="B206" s="141" t="s">
        <v>130</v>
      </c>
      <c r="C206" s="1" t="s">
        <v>138</v>
      </c>
      <c r="E206" s="1" t="s">
        <v>125</v>
      </c>
      <c r="F206" s="1" t="s">
        <v>126</v>
      </c>
      <c r="G206" s="1" t="s">
        <v>292</v>
      </c>
      <c r="H206" s="1" t="s">
        <v>152</v>
      </c>
      <c r="I206" s="1" t="s">
        <v>71</v>
      </c>
      <c r="J206" s="67">
        <v>119500.02</v>
      </c>
      <c r="K206" s="67">
        <v>100000.01</v>
      </c>
      <c r="L206" s="142">
        <v>100994.54</v>
      </c>
      <c r="M206" s="67">
        <v>119500.02</v>
      </c>
      <c r="N206" s="1">
        <v>6.5</v>
      </c>
      <c r="O206" s="115" t="s">
        <v>6</v>
      </c>
      <c r="P206" s="4"/>
    </row>
    <row r="207" spans="1:16" x14ac:dyDescent="0.3">
      <c r="A207" s="4"/>
      <c r="B207" s="141" t="s">
        <v>130</v>
      </c>
      <c r="C207" s="1" t="s">
        <v>138</v>
      </c>
      <c r="E207" s="1" t="s">
        <v>125</v>
      </c>
      <c r="F207" s="1" t="s">
        <v>126</v>
      </c>
      <c r="G207" s="1" t="s">
        <v>292</v>
      </c>
      <c r="H207" s="1" t="s">
        <v>152</v>
      </c>
      <c r="I207" s="1" t="s">
        <v>71</v>
      </c>
      <c r="J207" s="67">
        <v>119500.02</v>
      </c>
      <c r="K207" s="67">
        <v>100000.01</v>
      </c>
      <c r="L207" s="142">
        <v>100994.54</v>
      </c>
      <c r="M207" s="67">
        <v>119500.02</v>
      </c>
      <c r="N207" s="1">
        <v>6.5</v>
      </c>
      <c r="O207" s="115" t="s">
        <v>6</v>
      </c>
      <c r="P207" s="4"/>
    </row>
    <row r="208" spans="1:16" x14ac:dyDescent="0.3">
      <c r="A208" s="4"/>
      <c r="B208" s="141" t="s">
        <v>130</v>
      </c>
      <c r="C208" s="1" t="s">
        <v>138</v>
      </c>
      <c r="E208" s="1" t="s">
        <v>125</v>
      </c>
      <c r="F208" s="1" t="s">
        <v>126</v>
      </c>
      <c r="G208" s="1" t="s">
        <v>293</v>
      </c>
      <c r="H208" s="1" t="s">
        <v>152</v>
      </c>
      <c r="I208" s="1" t="s">
        <v>71</v>
      </c>
      <c r="J208" s="67">
        <v>119500.02</v>
      </c>
      <c r="K208" s="67">
        <v>100000.01</v>
      </c>
      <c r="L208" s="142">
        <v>100994.54</v>
      </c>
      <c r="M208" s="67">
        <v>119500.02</v>
      </c>
      <c r="N208" s="1">
        <v>6.5</v>
      </c>
      <c r="O208" s="115" t="s">
        <v>6</v>
      </c>
      <c r="P208" s="4"/>
    </row>
    <row r="209" spans="1:16" x14ac:dyDescent="0.3">
      <c r="A209" s="4"/>
      <c r="B209" s="141" t="s">
        <v>130</v>
      </c>
      <c r="C209" s="1" t="s">
        <v>138</v>
      </c>
      <c r="E209" s="1" t="s">
        <v>125</v>
      </c>
      <c r="F209" s="1" t="s">
        <v>126</v>
      </c>
      <c r="G209" s="1" t="s">
        <v>294</v>
      </c>
      <c r="H209" s="1" t="s">
        <v>152</v>
      </c>
      <c r="I209" s="1" t="s">
        <v>71</v>
      </c>
      <c r="J209" s="67">
        <v>199564.95</v>
      </c>
      <c r="K209" s="67">
        <v>167802.98</v>
      </c>
      <c r="L209" s="142">
        <v>168663.06</v>
      </c>
      <c r="M209" s="67">
        <v>199564.95</v>
      </c>
      <c r="N209" s="1">
        <v>6.5</v>
      </c>
      <c r="O209" s="115" t="s">
        <v>6</v>
      </c>
      <c r="P209" s="4"/>
    </row>
    <row r="210" spans="1:16" x14ac:dyDescent="0.3">
      <c r="A210" s="4"/>
      <c r="B210" s="141" t="s">
        <v>132</v>
      </c>
      <c r="C210" s="1" t="s">
        <v>138</v>
      </c>
      <c r="E210" s="1" t="s">
        <v>125</v>
      </c>
      <c r="F210" s="1" t="s">
        <v>126</v>
      </c>
      <c r="G210" s="1" t="s">
        <v>616</v>
      </c>
      <c r="H210" s="1" t="s">
        <v>452</v>
      </c>
      <c r="I210" s="1" t="s">
        <v>71</v>
      </c>
      <c r="J210" s="67">
        <v>159330.12</v>
      </c>
      <c r="K210" s="67">
        <v>134582.29999999999</v>
      </c>
      <c r="L210" s="142">
        <v>133158.49</v>
      </c>
      <c r="M210" s="67">
        <v>159330.12</v>
      </c>
      <c r="N210" s="1">
        <v>6.5</v>
      </c>
      <c r="O210" s="115" t="s">
        <v>6</v>
      </c>
      <c r="P210" s="4"/>
    </row>
    <row r="211" spans="1:16" x14ac:dyDescent="0.3">
      <c r="A211" s="4"/>
      <c r="B211" s="141" t="s">
        <v>132</v>
      </c>
      <c r="C211" s="1" t="s">
        <v>138</v>
      </c>
      <c r="E211" s="1" t="s">
        <v>125</v>
      </c>
      <c r="F211" s="1" t="s">
        <v>126</v>
      </c>
      <c r="G211" s="1" t="s">
        <v>617</v>
      </c>
      <c r="H211" s="1" t="s">
        <v>141</v>
      </c>
      <c r="I211" s="1" t="s">
        <v>71</v>
      </c>
      <c r="J211" s="67">
        <v>52942.54</v>
      </c>
      <c r="K211" s="67">
        <v>44032.55</v>
      </c>
      <c r="L211" s="142">
        <v>45167.77</v>
      </c>
      <c r="M211" s="67">
        <v>52942.54</v>
      </c>
      <c r="N211" s="1">
        <v>6.75</v>
      </c>
      <c r="O211" s="115" t="s">
        <v>6</v>
      </c>
      <c r="P211" s="4"/>
    </row>
    <row r="212" spans="1:16" x14ac:dyDescent="0.3">
      <c r="A212" s="4"/>
      <c r="B212" s="141" t="s">
        <v>132</v>
      </c>
      <c r="C212" s="1" t="s">
        <v>138</v>
      </c>
      <c r="E212" s="1" t="s">
        <v>125</v>
      </c>
      <c r="F212" s="1" t="s">
        <v>126</v>
      </c>
      <c r="G212" s="1" t="s">
        <v>618</v>
      </c>
      <c r="H212" s="1" t="s">
        <v>619</v>
      </c>
      <c r="I212" s="1" t="s">
        <v>71</v>
      </c>
      <c r="J212" s="67">
        <v>134724.78</v>
      </c>
      <c r="K212" s="67">
        <v>109332.03</v>
      </c>
      <c r="L212" s="142">
        <v>108729.08</v>
      </c>
      <c r="M212" s="67">
        <v>134724.78</v>
      </c>
      <c r="N212" s="1">
        <v>6.15</v>
      </c>
      <c r="O212" s="115" t="s">
        <v>6</v>
      </c>
      <c r="P212" s="4"/>
    </row>
    <row r="213" spans="1:16" x14ac:dyDescent="0.3">
      <c r="A213" s="4"/>
      <c r="B213" s="141" t="s">
        <v>128</v>
      </c>
      <c r="C213" s="1" t="s">
        <v>138</v>
      </c>
      <c r="E213" s="1" t="s">
        <v>125</v>
      </c>
      <c r="F213" s="1" t="s">
        <v>126</v>
      </c>
      <c r="G213" s="1" t="s">
        <v>620</v>
      </c>
      <c r="H213" s="1" t="s">
        <v>151</v>
      </c>
      <c r="I213" s="1" t="s">
        <v>71</v>
      </c>
      <c r="J213" s="67">
        <v>422054.83</v>
      </c>
      <c r="K213" s="67">
        <v>401471.03</v>
      </c>
      <c r="L213" s="142">
        <v>401211.88</v>
      </c>
      <c r="M213" s="67">
        <v>422054.83</v>
      </c>
      <c r="N213" s="1">
        <v>5.5</v>
      </c>
      <c r="O213" s="115" t="s">
        <v>6</v>
      </c>
      <c r="P213" s="4"/>
    </row>
    <row r="214" spans="1:16" x14ac:dyDescent="0.3">
      <c r="A214" s="4"/>
      <c r="B214" s="141" t="s">
        <v>128</v>
      </c>
      <c r="C214" s="1" t="s">
        <v>138</v>
      </c>
      <c r="E214" s="1" t="s">
        <v>125</v>
      </c>
      <c r="F214" s="1" t="s">
        <v>126</v>
      </c>
      <c r="G214" s="1" t="s">
        <v>621</v>
      </c>
      <c r="H214" s="1" t="s">
        <v>151</v>
      </c>
      <c r="I214" s="1" t="s">
        <v>71</v>
      </c>
      <c r="J214" s="67">
        <v>560752.44999999995</v>
      </c>
      <c r="K214" s="67">
        <v>533404.31000000006</v>
      </c>
      <c r="L214" s="142">
        <v>533059.98</v>
      </c>
      <c r="M214" s="67">
        <v>560752.44999999995</v>
      </c>
      <c r="N214" s="1">
        <v>5.5</v>
      </c>
      <c r="O214" s="115" t="s">
        <v>6</v>
      </c>
      <c r="P214" s="4"/>
    </row>
    <row r="215" spans="1:16" x14ac:dyDescent="0.3">
      <c r="A215" s="4"/>
      <c r="B215" s="141" t="s">
        <v>132</v>
      </c>
      <c r="C215" s="1" t="s">
        <v>138</v>
      </c>
      <c r="E215" s="1" t="s">
        <v>125</v>
      </c>
      <c r="F215" s="1" t="s">
        <v>126</v>
      </c>
      <c r="G215" s="1" t="s">
        <v>622</v>
      </c>
      <c r="H215" s="1" t="s">
        <v>139</v>
      </c>
      <c r="I215" s="1" t="s">
        <v>71</v>
      </c>
      <c r="J215" s="67">
        <v>224230.13</v>
      </c>
      <c r="K215" s="67">
        <v>205945.47</v>
      </c>
      <c r="L215" s="142">
        <v>206742.97</v>
      </c>
      <c r="M215" s="67">
        <v>224230.13</v>
      </c>
      <c r="N215" s="1">
        <v>5.5</v>
      </c>
      <c r="O215" s="115" t="s">
        <v>6</v>
      </c>
      <c r="P215" s="4"/>
    </row>
    <row r="216" spans="1:16" x14ac:dyDescent="0.3">
      <c r="A216" s="4"/>
      <c r="B216" s="141" t="s">
        <v>128</v>
      </c>
      <c r="C216" s="1" t="s">
        <v>138</v>
      </c>
      <c r="E216" s="1" t="s">
        <v>125</v>
      </c>
      <c r="F216" s="1" t="s">
        <v>126</v>
      </c>
      <c r="G216" s="1" t="s">
        <v>623</v>
      </c>
      <c r="H216" s="1" t="s">
        <v>624</v>
      </c>
      <c r="I216" s="1" t="s">
        <v>71</v>
      </c>
      <c r="J216" s="67">
        <v>55917.8</v>
      </c>
      <c r="K216" s="67">
        <v>50854.96</v>
      </c>
      <c r="L216" s="142">
        <v>50924.57</v>
      </c>
      <c r="M216" s="67">
        <v>55917.8</v>
      </c>
      <c r="N216" s="1">
        <v>6.29</v>
      </c>
      <c r="O216" s="115" t="s">
        <v>6</v>
      </c>
      <c r="P216" s="4"/>
    </row>
    <row r="217" spans="1:16" x14ac:dyDescent="0.3">
      <c r="A217" s="4"/>
      <c r="B217" s="141" t="s">
        <v>128</v>
      </c>
      <c r="C217" s="1" t="s">
        <v>138</v>
      </c>
      <c r="E217" s="1" t="s">
        <v>125</v>
      </c>
      <c r="F217" s="1" t="s">
        <v>126</v>
      </c>
      <c r="G217" s="1" t="s">
        <v>625</v>
      </c>
      <c r="H217" s="1" t="s">
        <v>624</v>
      </c>
      <c r="I217" s="1" t="s">
        <v>71</v>
      </c>
      <c r="J217" s="67">
        <v>55917.8</v>
      </c>
      <c r="K217" s="67">
        <v>50854.96</v>
      </c>
      <c r="L217" s="142">
        <v>50924.57</v>
      </c>
      <c r="M217" s="67">
        <v>55917.8</v>
      </c>
      <c r="N217" s="1">
        <v>6.29</v>
      </c>
      <c r="O217" s="115" t="s">
        <v>6</v>
      </c>
      <c r="P217" s="4"/>
    </row>
    <row r="218" spans="1:16" x14ac:dyDescent="0.3">
      <c r="A218" s="4"/>
      <c r="B218" s="141" t="s">
        <v>128</v>
      </c>
      <c r="C218" s="1" t="s">
        <v>138</v>
      </c>
      <c r="E218" s="1" t="s">
        <v>125</v>
      </c>
      <c r="F218" s="1" t="s">
        <v>126</v>
      </c>
      <c r="G218" s="1" t="s">
        <v>626</v>
      </c>
      <c r="H218" s="1" t="s">
        <v>624</v>
      </c>
      <c r="I218" s="1" t="s">
        <v>71</v>
      </c>
      <c r="J218" s="67">
        <v>55917.8</v>
      </c>
      <c r="K218" s="67">
        <v>50854.96</v>
      </c>
      <c r="L218" s="142">
        <v>50924.57</v>
      </c>
      <c r="M218" s="67">
        <v>55917.8</v>
      </c>
      <c r="N218" s="1">
        <v>6.29</v>
      </c>
      <c r="O218" s="115" t="s">
        <v>6</v>
      </c>
      <c r="P218" s="4"/>
    </row>
    <row r="219" spans="1:16" x14ac:dyDescent="0.3">
      <c r="A219" s="4"/>
      <c r="B219" s="141" t="s">
        <v>128</v>
      </c>
      <c r="C219" s="1" t="s">
        <v>138</v>
      </c>
      <c r="E219" s="1" t="s">
        <v>125</v>
      </c>
      <c r="F219" s="1" t="s">
        <v>126</v>
      </c>
      <c r="G219" s="1" t="s">
        <v>627</v>
      </c>
      <c r="H219" s="1" t="s">
        <v>624</v>
      </c>
      <c r="I219" s="1" t="s">
        <v>71</v>
      </c>
      <c r="J219" s="67">
        <v>55917.8</v>
      </c>
      <c r="K219" s="67">
        <v>50854.96</v>
      </c>
      <c r="L219" s="142">
        <v>50924.57</v>
      </c>
      <c r="M219" s="67">
        <v>55917.8</v>
      </c>
      <c r="N219" s="1">
        <v>6.29</v>
      </c>
      <c r="O219" s="115" t="s">
        <v>6</v>
      </c>
      <c r="P219" s="4"/>
    </row>
    <row r="220" spans="1:16" x14ac:dyDescent="0.3">
      <c r="A220" s="4"/>
      <c r="B220" s="141" t="s">
        <v>128</v>
      </c>
      <c r="C220" s="1" t="s">
        <v>143</v>
      </c>
      <c r="E220" s="1" t="s">
        <v>125</v>
      </c>
      <c r="F220" s="1" t="s">
        <v>126</v>
      </c>
      <c r="G220" s="1" t="s">
        <v>628</v>
      </c>
      <c r="H220" s="1" t="s">
        <v>435</v>
      </c>
      <c r="I220" s="1" t="s">
        <v>71</v>
      </c>
      <c r="J220" s="67">
        <v>312004.09999999998</v>
      </c>
      <c r="K220" s="67">
        <v>301975.40000000002</v>
      </c>
      <c r="L220" s="142">
        <v>301681.46999999997</v>
      </c>
      <c r="M220" s="67">
        <v>312004.09999999998</v>
      </c>
      <c r="N220" s="1">
        <v>5.8</v>
      </c>
      <c r="O220" s="115" t="s">
        <v>6</v>
      </c>
      <c r="P220" s="4"/>
    </row>
    <row r="221" spans="1:16" x14ac:dyDescent="0.3">
      <c r="A221" s="4"/>
      <c r="B221" s="141" t="s">
        <v>128</v>
      </c>
      <c r="C221" s="1" t="s">
        <v>143</v>
      </c>
      <c r="E221" s="1" t="s">
        <v>125</v>
      </c>
      <c r="F221" s="1" t="s">
        <v>126</v>
      </c>
      <c r="G221" s="1" t="s">
        <v>629</v>
      </c>
      <c r="H221" s="1" t="s">
        <v>601</v>
      </c>
      <c r="I221" s="1" t="s">
        <v>71</v>
      </c>
      <c r="J221" s="67">
        <v>543400.68999999994</v>
      </c>
      <c r="K221" s="67">
        <v>500000</v>
      </c>
      <c r="L221" s="142">
        <v>506455.19</v>
      </c>
      <c r="M221" s="67">
        <v>543400.68999999994</v>
      </c>
      <c r="N221" s="1">
        <v>5.75</v>
      </c>
      <c r="O221" s="115" t="s">
        <v>6</v>
      </c>
      <c r="P221" s="4"/>
    </row>
    <row r="222" spans="1:16" x14ac:dyDescent="0.3">
      <c r="A222" s="4"/>
      <c r="B222" s="141" t="s">
        <v>128</v>
      </c>
      <c r="C222" s="1" t="s">
        <v>143</v>
      </c>
      <c r="E222" s="1" t="s">
        <v>125</v>
      </c>
      <c r="F222" s="1" t="s">
        <v>126</v>
      </c>
      <c r="G222" s="1" t="s">
        <v>630</v>
      </c>
      <c r="H222" s="1" t="s">
        <v>601</v>
      </c>
      <c r="I222" s="1" t="s">
        <v>71</v>
      </c>
      <c r="J222" s="67">
        <v>543400.68999999994</v>
      </c>
      <c r="K222" s="67">
        <v>500000</v>
      </c>
      <c r="L222" s="142">
        <v>506455.19</v>
      </c>
      <c r="M222" s="67">
        <v>543400.68999999994</v>
      </c>
      <c r="N222" s="1">
        <v>5.75</v>
      </c>
      <c r="O222" s="115" t="s">
        <v>6</v>
      </c>
      <c r="P222" s="4"/>
    </row>
    <row r="223" spans="1:16" x14ac:dyDescent="0.3">
      <c r="A223" s="4"/>
      <c r="B223" s="141" t="s">
        <v>128</v>
      </c>
      <c r="C223" s="1" t="s">
        <v>143</v>
      </c>
      <c r="E223" s="1" t="s">
        <v>125</v>
      </c>
      <c r="F223" s="1" t="s">
        <v>126</v>
      </c>
      <c r="G223" s="1" t="s">
        <v>631</v>
      </c>
      <c r="H223" s="1" t="s">
        <v>601</v>
      </c>
      <c r="I223" s="1" t="s">
        <v>71</v>
      </c>
      <c r="J223" s="67">
        <v>543400.68999999994</v>
      </c>
      <c r="K223" s="67">
        <v>500000</v>
      </c>
      <c r="L223" s="142">
        <v>506455.19</v>
      </c>
      <c r="M223" s="67">
        <v>543400.68999999994</v>
      </c>
      <c r="N223" s="1">
        <v>5.75</v>
      </c>
      <c r="O223" s="115" t="s">
        <v>6</v>
      </c>
      <c r="P223" s="4"/>
    </row>
    <row r="224" spans="1:16" x14ac:dyDescent="0.3">
      <c r="A224" s="4"/>
      <c r="B224" s="141" t="s">
        <v>128</v>
      </c>
      <c r="C224" s="1" t="s">
        <v>143</v>
      </c>
      <c r="E224" s="1" t="s">
        <v>125</v>
      </c>
      <c r="F224" s="1" t="s">
        <v>126</v>
      </c>
      <c r="G224" s="1" t="s">
        <v>632</v>
      </c>
      <c r="H224" s="1" t="s">
        <v>601</v>
      </c>
      <c r="I224" s="1" t="s">
        <v>71</v>
      </c>
      <c r="J224" s="67">
        <v>543400.68999999994</v>
      </c>
      <c r="K224" s="67">
        <v>500000</v>
      </c>
      <c r="L224" s="142">
        <v>506455.19</v>
      </c>
      <c r="M224" s="67">
        <v>543400.68999999994</v>
      </c>
      <c r="N224" s="1">
        <v>5.75</v>
      </c>
      <c r="O224" s="115" t="s">
        <v>6</v>
      </c>
      <c r="P224" s="4"/>
    </row>
    <row r="225" spans="1:16" x14ac:dyDescent="0.3">
      <c r="A225" s="4"/>
      <c r="B225" s="141" t="s">
        <v>128</v>
      </c>
      <c r="C225" s="1" t="s">
        <v>143</v>
      </c>
      <c r="E225" s="1" t="s">
        <v>125</v>
      </c>
      <c r="F225" s="1" t="s">
        <v>126</v>
      </c>
      <c r="G225" s="1" t="s">
        <v>633</v>
      </c>
      <c r="H225" s="1" t="s">
        <v>601</v>
      </c>
      <c r="I225" s="1" t="s">
        <v>71</v>
      </c>
      <c r="J225" s="67">
        <v>543400.68999999994</v>
      </c>
      <c r="K225" s="67">
        <v>500000</v>
      </c>
      <c r="L225" s="142">
        <v>506455.19</v>
      </c>
      <c r="M225" s="67">
        <v>543400.68999999994</v>
      </c>
      <c r="N225" s="1">
        <v>5.75</v>
      </c>
      <c r="O225" s="115" t="s">
        <v>6</v>
      </c>
      <c r="P225" s="4"/>
    </row>
    <row r="226" spans="1:16" x14ac:dyDescent="0.3">
      <c r="A226" s="4"/>
      <c r="B226" s="141" t="s">
        <v>128</v>
      </c>
      <c r="C226" s="1" t="s">
        <v>143</v>
      </c>
      <c r="E226" s="1" t="s">
        <v>125</v>
      </c>
      <c r="F226" s="1" t="s">
        <v>126</v>
      </c>
      <c r="G226" s="1" t="s">
        <v>634</v>
      </c>
      <c r="H226" s="1" t="s">
        <v>601</v>
      </c>
      <c r="I226" s="1" t="s">
        <v>71</v>
      </c>
      <c r="J226" s="67">
        <v>543400.68999999994</v>
      </c>
      <c r="K226" s="67">
        <v>500000</v>
      </c>
      <c r="L226" s="142">
        <v>506455.19</v>
      </c>
      <c r="M226" s="67">
        <v>543400.68999999994</v>
      </c>
      <c r="N226" s="1">
        <v>5.75</v>
      </c>
      <c r="O226" s="115" t="s">
        <v>6</v>
      </c>
      <c r="P226" s="4"/>
    </row>
    <row r="227" spans="1:16" x14ac:dyDescent="0.3">
      <c r="A227" s="4"/>
      <c r="B227" s="141" t="s">
        <v>128</v>
      </c>
      <c r="C227" s="1" t="s">
        <v>194</v>
      </c>
      <c r="E227" s="1" t="s">
        <v>125</v>
      </c>
      <c r="F227" s="1" t="s">
        <v>126</v>
      </c>
      <c r="G227" s="1" t="s">
        <v>241</v>
      </c>
      <c r="H227" s="1" t="s">
        <v>190</v>
      </c>
      <c r="I227" s="1" t="s">
        <v>71</v>
      </c>
      <c r="J227" s="67">
        <v>272266.46000000002</v>
      </c>
      <c r="K227" s="67">
        <v>250000</v>
      </c>
      <c r="L227" s="142">
        <v>252298.85</v>
      </c>
      <c r="M227" s="67">
        <v>272266.46000000002</v>
      </c>
      <c r="N227" s="1">
        <v>5.9</v>
      </c>
      <c r="O227" s="115" t="s">
        <v>6</v>
      </c>
      <c r="P227" s="4"/>
    </row>
    <row r="228" spans="1:16" x14ac:dyDescent="0.3">
      <c r="A228" s="4"/>
      <c r="B228" s="141" t="s">
        <v>128</v>
      </c>
      <c r="C228" s="1" t="s">
        <v>194</v>
      </c>
      <c r="E228" s="1" t="s">
        <v>125</v>
      </c>
      <c r="F228" s="1" t="s">
        <v>126</v>
      </c>
      <c r="G228" s="1" t="s">
        <v>242</v>
      </c>
      <c r="H228" s="1" t="s">
        <v>190</v>
      </c>
      <c r="I228" s="1" t="s">
        <v>71</v>
      </c>
      <c r="J228" s="67">
        <v>272266.46000000002</v>
      </c>
      <c r="K228" s="67">
        <v>250000</v>
      </c>
      <c r="L228" s="142">
        <v>252298.85</v>
      </c>
      <c r="M228" s="67">
        <v>272266.46000000002</v>
      </c>
      <c r="N228" s="1">
        <v>5.9</v>
      </c>
      <c r="O228" s="115" t="s">
        <v>6</v>
      </c>
      <c r="P228" s="4"/>
    </row>
    <row r="229" spans="1:16" x14ac:dyDescent="0.3">
      <c r="A229" s="4"/>
      <c r="B229" s="141" t="s">
        <v>128</v>
      </c>
      <c r="C229" s="1" t="s">
        <v>194</v>
      </c>
      <c r="E229" s="1" t="s">
        <v>125</v>
      </c>
      <c r="F229" s="1" t="s">
        <v>126</v>
      </c>
      <c r="G229" s="1" t="s">
        <v>243</v>
      </c>
      <c r="H229" s="1" t="s">
        <v>190</v>
      </c>
      <c r="I229" s="1" t="s">
        <v>71</v>
      </c>
      <c r="J229" s="67">
        <v>272266.46000000002</v>
      </c>
      <c r="K229" s="67">
        <v>250000</v>
      </c>
      <c r="L229" s="142">
        <v>252298.85</v>
      </c>
      <c r="M229" s="67">
        <v>272266.46000000002</v>
      </c>
      <c r="N229" s="1">
        <v>5.9</v>
      </c>
      <c r="O229" s="115" t="s">
        <v>6</v>
      </c>
      <c r="P229" s="4"/>
    </row>
    <row r="230" spans="1:16" x14ac:dyDescent="0.3">
      <c r="A230" s="4"/>
      <c r="B230" s="141" t="s">
        <v>128</v>
      </c>
      <c r="C230" s="1" t="s">
        <v>194</v>
      </c>
      <c r="E230" s="1" t="s">
        <v>125</v>
      </c>
      <c r="F230" s="1" t="s">
        <v>126</v>
      </c>
      <c r="G230" s="1" t="s">
        <v>244</v>
      </c>
      <c r="H230" s="1" t="s">
        <v>190</v>
      </c>
      <c r="I230" s="1" t="s">
        <v>71</v>
      </c>
      <c r="J230" s="67">
        <v>272266.46000000002</v>
      </c>
      <c r="K230" s="67">
        <v>250000</v>
      </c>
      <c r="L230" s="142">
        <v>252298.85</v>
      </c>
      <c r="M230" s="67">
        <v>272266.46000000002</v>
      </c>
      <c r="N230" s="1">
        <v>5.9</v>
      </c>
      <c r="O230" s="115" t="s">
        <v>6</v>
      </c>
      <c r="P230" s="4"/>
    </row>
    <row r="231" spans="1:16" x14ac:dyDescent="0.3">
      <c r="A231" s="4"/>
      <c r="B231" s="141" t="s">
        <v>128</v>
      </c>
      <c r="C231" s="1" t="s">
        <v>194</v>
      </c>
      <c r="E231" s="1" t="s">
        <v>125</v>
      </c>
      <c r="F231" s="1" t="s">
        <v>126</v>
      </c>
      <c r="G231" s="1" t="s">
        <v>245</v>
      </c>
      <c r="H231" s="1" t="s">
        <v>190</v>
      </c>
      <c r="I231" s="1" t="s">
        <v>71</v>
      </c>
      <c r="J231" s="67">
        <v>272266.46000000002</v>
      </c>
      <c r="K231" s="67">
        <v>250000</v>
      </c>
      <c r="L231" s="142">
        <v>252298.85</v>
      </c>
      <c r="M231" s="67">
        <v>272266.46000000002</v>
      </c>
      <c r="N231" s="1">
        <v>5.9</v>
      </c>
      <c r="O231" s="115" t="s">
        <v>6</v>
      </c>
      <c r="P231" s="4"/>
    </row>
    <row r="232" spans="1:16" x14ac:dyDescent="0.3">
      <c r="A232" s="4"/>
      <c r="B232" s="141" t="s">
        <v>128</v>
      </c>
      <c r="C232" s="1" t="s">
        <v>194</v>
      </c>
      <c r="E232" s="1" t="s">
        <v>125</v>
      </c>
      <c r="F232" s="1" t="s">
        <v>126</v>
      </c>
      <c r="G232" s="1" t="s">
        <v>246</v>
      </c>
      <c r="H232" s="1" t="s">
        <v>190</v>
      </c>
      <c r="I232" s="1" t="s">
        <v>71</v>
      </c>
      <c r="J232" s="67">
        <v>272266.46000000002</v>
      </c>
      <c r="K232" s="67">
        <v>250000</v>
      </c>
      <c r="L232" s="142">
        <v>252298.85</v>
      </c>
      <c r="M232" s="67">
        <v>272266.46000000002</v>
      </c>
      <c r="N232" s="1">
        <v>5.9</v>
      </c>
      <c r="O232" s="115" t="s">
        <v>6</v>
      </c>
      <c r="P232" s="4"/>
    </row>
    <row r="233" spans="1:16" x14ac:dyDescent="0.3">
      <c r="A233" s="4"/>
      <c r="B233" s="141" t="s">
        <v>128</v>
      </c>
      <c r="C233" s="1" t="s">
        <v>194</v>
      </c>
      <c r="E233" s="1" t="s">
        <v>125</v>
      </c>
      <c r="F233" s="1" t="s">
        <v>126</v>
      </c>
      <c r="G233" s="1" t="s">
        <v>247</v>
      </c>
      <c r="H233" s="1" t="s">
        <v>190</v>
      </c>
      <c r="I233" s="1" t="s">
        <v>71</v>
      </c>
      <c r="J233" s="67">
        <v>272266.46000000002</v>
      </c>
      <c r="K233" s="67">
        <v>250000</v>
      </c>
      <c r="L233" s="142">
        <v>252298.85</v>
      </c>
      <c r="M233" s="67">
        <v>272266.46000000002</v>
      </c>
      <c r="N233" s="1">
        <v>5.9</v>
      </c>
      <c r="O233" s="115" t="s">
        <v>6</v>
      </c>
      <c r="P233" s="4"/>
    </row>
    <row r="234" spans="1:16" x14ac:dyDescent="0.3">
      <c r="A234" s="4"/>
      <c r="B234" s="141" t="s">
        <v>128</v>
      </c>
      <c r="C234" s="1" t="s">
        <v>194</v>
      </c>
      <c r="E234" s="1" t="s">
        <v>125</v>
      </c>
      <c r="F234" s="1" t="s">
        <v>126</v>
      </c>
      <c r="G234" s="1" t="s">
        <v>247</v>
      </c>
      <c r="H234" s="1" t="s">
        <v>190</v>
      </c>
      <c r="I234" s="1" t="s">
        <v>71</v>
      </c>
      <c r="J234" s="67">
        <v>272266.46000000002</v>
      </c>
      <c r="K234" s="67">
        <v>250000</v>
      </c>
      <c r="L234" s="142">
        <v>252298.85</v>
      </c>
      <c r="M234" s="67">
        <v>272266.46000000002</v>
      </c>
      <c r="N234" s="1">
        <v>5.9</v>
      </c>
      <c r="O234" s="115" t="s">
        <v>6</v>
      </c>
      <c r="P234" s="4"/>
    </row>
    <row r="235" spans="1:16" x14ac:dyDescent="0.3">
      <c r="A235" s="4"/>
      <c r="B235" s="141" t="s">
        <v>128</v>
      </c>
      <c r="C235" s="1" t="s">
        <v>194</v>
      </c>
      <c r="E235" s="1" t="s">
        <v>125</v>
      </c>
      <c r="F235" s="1" t="s">
        <v>126</v>
      </c>
      <c r="G235" s="1" t="s">
        <v>513</v>
      </c>
      <c r="H235" s="1" t="s">
        <v>436</v>
      </c>
      <c r="I235" s="1" t="s">
        <v>71</v>
      </c>
      <c r="J235" s="67">
        <v>272226.05</v>
      </c>
      <c r="K235" s="67">
        <v>250361.71</v>
      </c>
      <c r="L235" s="142">
        <v>252946.99</v>
      </c>
      <c r="M235" s="67">
        <v>272226.05</v>
      </c>
      <c r="N235" s="1">
        <v>5.8</v>
      </c>
      <c r="O235" s="115" t="s">
        <v>6</v>
      </c>
      <c r="P235" s="4"/>
    </row>
    <row r="236" spans="1:16" x14ac:dyDescent="0.3">
      <c r="A236" s="4"/>
      <c r="B236" s="141" t="s">
        <v>128</v>
      </c>
      <c r="C236" s="1" t="s">
        <v>194</v>
      </c>
      <c r="E236" s="1" t="s">
        <v>125</v>
      </c>
      <c r="F236" s="1" t="s">
        <v>126</v>
      </c>
      <c r="G236" s="1" t="s">
        <v>514</v>
      </c>
      <c r="H236" s="1" t="s">
        <v>436</v>
      </c>
      <c r="I236" s="1" t="s">
        <v>71</v>
      </c>
      <c r="J236" s="67">
        <v>272226.05</v>
      </c>
      <c r="K236" s="67">
        <v>250361.71</v>
      </c>
      <c r="L236" s="142">
        <v>252946.99</v>
      </c>
      <c r="M236" s="67">
        <v>272226.05</v>
      </c>
      <c r="N236" s="1">
        <v>5.8</v>
      </c>
      <c r="O236" s="115" t="s">
        <v>6</v>
      </c>
      <c r="P236" s="4"/>
    </row>
    <row r="237" spans="1:16" x14ac:dyDescent="0.3">
      <c r="A237" s="4"/>
      <c r="B237" s="141" t="s">
        <v>128</v>
      </c>
      <c r="C237" s="1" t="s">
        <v>194</v>
      </c>
      <c r="E237" s="1" t="s">
        <v>125</v>
      </c>
      <c r="F237" s="1" t="s">
        <v>126</v>
      </c>
      <c r="G237" s="1" t="s">
        <v>515</v>
      </c>
      <c r="H237" s="1" t="s">
        <v>436</v>
      </c>
      <c r="I237" s="1" t="s">
        <v>71</v>
      </c>
      <c r="J237" s="67">
        <v>272226.05</v>
      </c>
      <c r="K237" s="67">
        <v>250361.71</v>
      </c>
      <c r="L237" s="142">
        <v>252946.99</v>
      </c>
      <c r="M237" s="67">
        <v>272226.05</v>
      </c>
      <c r="N237" s="1">
        <v>5.8</v>
      </c>
      <c r="O237" s="115" t="s">
        <v>6</v>
      </c>
      <c r="P237" s="4"/>
    </row>
    <row r="238" spans="1:16" x14ac:dyDescent="0.3">
      <c r="A238" s="4"/>
      <c r="B238" s="141" t="s">
        <v>128</v>
      </c>
      <c r="C238" s="1" t="s">
        <v>194</v>
      </c>
      <c r="E238" s="1" t="s">
        <v>125</v>
      </c>
      <c r="F238" s="1" t="s">
        <v>126</v>
      </c>
      <c r="G238" s="1" t="s">
        <v>516</v>
      </c>
      <c r="H238" s="1" t="s">
        <v>436</v>
      </c>
      <c r="I238" s="1" t="s">
        <v>71</v>
      </c>
      <c r="J238" s="67">
        <v>272226.05</v>
      </c>
      <c r="K238" s="67">
        <v>250361.71</v>
      </c>
      <c r="L238" s="142">
        <v>252946.99</v>
      </c>
      <c r="M238" s="67">
        <v>272226.05</v>
      </c>
      <c r="N238" s="1">
        <v>5.8</v>
      </c>
      <c r="O238" s="115" t="s">
        <v>6</v>
      </c>
      <c r="P238" s="4"/>
    </row>
    <row r="239" spans="1:16" x14ac:dyDescent="0.3">
      <c r="A239" s="4"/>
      <c r="B239" s="141" t="s">
        <v>128</v>
      </c>
      <c r="C239" s="1" t="s">
        <v>194</v>
      </c>
      <c r="E239" s="1" t="s">
        <v>125</v>
      </c>
      <c r="F239" s="1" t="s">
        <v>126</v>
      </c>
      <c r="G239" s="1" t="s">
        <v>517</v>
      </c>
      <c r="H239" s="1" t="s">
        <v>437</v>
      </c>
      <c r="I239" s="1" t="s">
        <v>71</v>
      </c>
      <c r="J239" s="67">
        <v>272306.87</v>
      </c>
      <c r="K239" s="67">
        <v>250361.92</v>
      </c>
      <c r="L239" s="142">
        <v>252666.9</v>
      </c>
      <c r="M239" s="67">
        <v>272306.87</v>
      </c>
      <c r="N239" s="1">
        <v>5.8</v>
      </c>
      <c r="O239" s="115" t="s">
        <v>6</v>
      </c>
      <c r="P239" s="4"/>
    </row>
    <row r="240" spans="1:16" x14ac:dyDescent="0.3">
      <c r="A240" s="4"/>
      <c r="B240" s="141" t="s">
        <v>128</v>
      </c>
      <c r="C240" s="1" t="s">
        <v>194</v>
      </c>
      <c r="E240" s="1" t="s">
        <v>125</v>
      </c>
      <c r="F240" s="1" t="s">
        <v>126</v>
      </c>
      <c r="G240" s="1" t="s">
        <v>518</v>
      </c>
      <c r="H240" s="1" t="s">
        <v>437</v>
      </c>
      <c r="I240" s="1" t="s">
        <v>71</v>
      </c>
      <c r="J240" s="67">
        <v>272306.87</v>
      </c>
      <c r="K240" s="67">
        <v>250361.92</v>
      </c>
      <c r="L240" s="142">
        <v>252666.9</v>
      </c>
      <c r="M240" s="67">
        <v>272306.87</v>
      </c>
      <c r="N240" s="1">
        <v>5.8</v>
      </c>
      <c r="O240" s="115" t="s">
        <v>6</v>
      </c>
      <c r="P240" s="4"/>
    </row>
    <row r="241" spans="1:16" x14ac:dyDescent="0.3">
      <c r="A241" s="4"/>
      <c r="B241" s="141" t="s">
        <v>128</v>
      </c>
      <c r="C241" s="1" t="s">
        <v>194</v>
      </c>
      <c r="E241" s="1" t="s">
        <v>125</v>
      </c>
      <c r="F241" s="1" t="s">
        <v>126</v>
      </c>
      <c r="G241" s="1" t="s">
        <v>519</v>
      </c>
      <c r="H241" s="1" t="s">
        <v>437</v>
      </c>
      <c r="I241" s="1" t="s">
        <v>71</v>
      </c>
      <c r="J241" s="67">
        <v>272306.87</v>
      </c>
      <c r="K241" s="67">
        <v>250361.92</v>
      </c>
      <c r="L241" s="142">
        <v>252666.9</v>
      </c>
      <c r="M241" s="67">
        <v>272306.87</v>
      </c>
      <c r="N241" s="1">
        <v>5.8</v>
      </c>
      <c r="O241" s="115" t="s">
        <v>6</v>
      </c>
      <c r="P241" s="4"/>
    </row>
    <row r="242" spans="1:16" x14ac:dyDescent="0.3">
      <c r="A242" s="4"/>
      <c r="B242" s="141" t="s">
        <v>128</v>
      </c>
      <c r="C242" s="1" t="s">
        <v>194</v>
      </c>
      <c r="E242" s="1" t="s">
        <v>125</v>
      </c>
      <c r="F242" s="1" t="s">
        <v>126</v>
      </c>
      <c r="G242" s="1" t="s">
        <v>520</v>
      </c>
      <c r="H242" s="1" t="s">
        <v>437</v>
      </c>
      <c r="I242" s="1" t="s">
        <v>71</v>
      </c>
      <c r="J242" s="67">
        <v>272306.87</v>
      </c>
      <c r="K242" s="67">
        <v>250361.92</v>
      </c>
      <c r="L242" s="142">
        <v>252666.9</v>
      </c>
      <c r="M242" s="67">
        <v>272306.87</v>
      </c>
      <c r="N242" s="1">
        <v>5.8</v>
      </c>
      <c r="O242" s="115" t="s">
        <v>6</v>
      </c>
      <c r="P242" s="4"/>
    </row>
    <row r="243" spans="1:16" x14ac:dyDescent="0.3">
      <c r="A243" s="4"/>
      <c r="B243" s="141" t="s">
        <v>128</v>
      </c>
      <c r="C243" s="1" t="s">
        <v>194</v>
      </c>
      <c r="E243" s="1" t="s">
        <v>125</v>
      </c>
      <c r="F243" s="1" t="s">
        <v>126</v>
      </c>
      <c r="G243" s="1" t="s">
        <v>521</v>
      </c>
      <c r="H243" s="1" t="s">
        <v>437</v>
      </c>
      <c r="I243" s="1" t="s">
        <v>71</v>
      </c>
      <c r="J243" s="67">
        <v>272306.87</v>
      </c>
      <c r="K243" s="67">
        <v>250361.92</v>
      </c>
      <c r="L243" s="142">
        <v>252666.9</v>
      </c>
      <c r="M243" s="67">
        <v>272306.87</v>
      </c>
      <c r="N243" s="1">
        <v>5.8</v>
      </c>
      <c r="O243" s="115" t="s">
        <v>6</v>
      </c>
      <c r="P243" s="4"/>
    </row>
    <row r="244" spans="1:16" x14ac:dyDescent="0.3">
      <c r="A244" s="4"/>
      <c r="B244" s="141" t="s">
        <v>128</v>
      </c>
      <c r="C244" s="1" t="s">
        <v>194</v>
      </c>
      <c r="E244" s="1" t="s">
        <v>125</v>
      </c>
      <c r="F244" s="1" t="s">
        <v>126</v>
      </c>
      <c r="G244" s="1" t="s">
        <v>522</v>
      </c>
      <c r="H244" s="1" t="s">
        <v>437</v>
      </c>
      <c r="I244" s="1" t="s">
        <v>71</v>
      </c>
      <c r="J244" s="67">
        <v>272306.87</v>
      </c>
      <c r="K244" s="67">
        <v>250361.92</v>
      </c>
      <c r="L244" s="142">
        <v>252666.9</v>
      </c>
      <c r="M244" s="67">
        <v>272306.87</v>
      </c>
      <c r="N244" s="1">
        <v>5.8</v>
      </c>
      <c r="O244" s="115" t="s">
        <v>6</v>
      </c>
      <c r="P244" s="4"/>
    </row>
    <row r="245" spans="1:16" x14ac:dyDescent="0.3">
      <c r="A245" s="4"/>
      <c r="B245" s="141" t="s">
        <v>128</v>
      </c>
      <c r="C245" s="1" t="s">
        <v>194</v>
      </c>
      <c r="E245" s="1" t="s">
        <v>125</v>
      </c>
      <c r="F245" s="1" t="s">
        <v>126</v>
      </c>
      <c r="G245" s="1" t="s">
        <v>523</v>
      </c>
      <c r="H245" s="1" t="s">
        <v>437</v>
      </c>
      <c r="I245" s="1" t="s">
        <v>71</v>
      </c>
      <c r="J245" s="67">
        <v>272306.87</v>
      </c>
      <c r="K245" s="67">
        <v>250361.92</v>
      </c>
      <c r="L245" s="142">
        <v>252666.9</v>
      </c>
      <c r="M245" s="67">
        <v>272306.87</v>
      </c>
      <c r="N245" s="1">
        <v>5.8</v>
      </c>
      <c r="O245" s="115" t="s">
        <v>6</v>
      </c>
      <c r="P245" s="4"/>
    </row>
    <row r="246" spans="1:16" x14ac:dyDescent="0.3">
      <c r="A246" s="4"/>
      <c r="B246" s="141" t="s">
        <v>128</v>
      </c>
      <c r="C246" s="1" t="s">
        <v>194</v>
      </c>
      <c r="E246" s="1" t="s">
        <v>125</v>
      </c>
      <c r="F246" s="1" t="s">
        <v>126</v>
      </c>
      <c r="G246" s="1" t="s">
        <v>524</v>
      </c>
      <c r="H246" s="1" t="s">
        <v>437</v>
      </c>
      <c r="I246" s="1" t="s">
        <v>71</v>
      </c>
      <c r="J246" s="67">
        <v>272306.87</v>
      </c>
      <c r="K246" s="67">
        <v>250361.92</v>
      </c>
      <c r="L246" s="142">
        <v>252666.9</v>
      </c>
      <c r="M246" s="67">
        <v>272306.87</v>
      </c>
      <c r="N246" s="1">
        <v>5.8</v>
      </c>
      <c r="O246" s="115" t="s">
        <v>6</v>
      </c>
      <c r="P246" s="4"/>
    </row>
    <row r="247" spans="1:16" x14ac:dyDescent="0.3">
      <c r="A247" s="4"/>
      <c r="B247" s="141" t="s">
        <v>128</v>
      </c>
      <c r="C247" s="1" t="s">
        <v>194</v>
      </c>
      <c r="E247" s="1" t="s">
        <v>125</v>
      </c>
      <c r="F247" s="1" t="s">
        <v>126</v>
      </c>
      <c r="G247" s="1" t="s">
        <v>635</v>
      </c>
      <c r="H247" s="1" t="s">
        <v>438</v>
      </c>
      <c r="I247" s="1" t="s">
        <v>71</v>
      </c>
      <c r="J247" s="67">
        <v>218416.97</v>
      </c>
      <c r="K247" s="67">
        <v>200432.35</v>
      </c>
      <c r="L247" s="142">
        <v>202609.91</v>
      </c>
      <c r="M247" s="67">
        <v>218416.97</v>
      </c>
      <c r="N247" s="1">
        <v>5.95</v>
      </c>
      <c r="O247" s="115" t="s">
        <v>6</v>
      </c>
      <c r="P247" s="4"/>
    </row>
    <row r="248" spans="1:16" x14ac:dyDescent="0.3">
      <c r="A248" s="4"/>
      <c r="B248" s="141" t="s">
        <v>128</v>
      </c>
      <c r="C248" s="1" t="s">
        <v>194</v>
      </c>
      <c r="E248" s="1" t="s">
        <v>125</v>
      </c>
      <c r="F248" s="1" t="s">
        <v>126</v>
      </c>
      <c r="G248" s="1" t="s">
        <v>636</v>
      </c>
      <c r="H248" s="1" t="s">
        <v>438</v>
      </c>
      <c r="I248" s="1" t="s">
        <v>71</v>
      </c>
      <c r="J248" s="67">
        <v>218416.97</v>
      </c>
      <c r="K248" s="67">
        <v>200432.35</v>
      </c>
      <c r="L248" s="142">
        <v>202609.91</v>
      </c>
      <c r="M248" s="67">
        <v>218416.97</v>
      </c>
      <c r="N248" s="1">
        <v>5.95</v>
      </c>
      <c r="O248" s="115" t="s">
        <v>6</v>
      </c>
      <c r="P248" s="4"/>
    </row>
    <row r="249" spans="1:16" x14ac:dyDescent="0.3">
      <c r="A249" s="4"/>
      <c r="B249" s="141" t="s">
        <v>128</v>
      </c>
      <c r="C249" s="1" t="s">
        <v>194</v>
      </c>
      <c r="E249" s="1" t="s">
        <v>125</v>
      </c>
      <c r="F249" s="1" t="s">
        <v>126</v>
      </c>
      <c r="G249" s="1" t="s">
        <v>636</v>
      </c>
      <c r="H249" s="1" t="s">
        <v>438</v>
      </c>
      <c r="I249" s="1" t="s">
        <v>71</v>
      </c>
      <c r="J249" s="67">
        <v>218416.97</v>
      </c>
      <c r="K249" s="67">
        <v>200432.35</v>
      </c>
      <c r="L249" s="142">
        <v>202609.91</v>
      </c>
      <c r="M249" s="67">
        <v>218416.97</v>
      </c>
      <c r="N249" s="1">
        <v>5.95</v>
      </c>
      <c r="O249" s="115" t="s">
        <v>6</v>
      </c>
      <c r="P249" s="4"/>
    </row>
    <row r="250" spans="1:16" x14ac:dyDescent="0.3">
      <c r="A250" s="4"/>
      <c r="B250" s="141" t="s">
        <v>128</v>
      </c>
      <c r="C250" s="1" t="s">
        <v>194</v>
      </c>
      <c r="E250" s="1" t="s">
        <v>125</v>
      </c>
      <c r="F250" s="1" t="s">
        <v>126</v>
      </c>
      <c r="G250" s="1" t="s">
        <v>637</v>
      </c>
      <c r="H250" s="1" t="s">
        <v>438</v>
      </c>
      <c r="I250" s="1" t="s">
        <v>71</v>
      </c>
      <c r="J250" s="67">
        <v>218416.97</v>
      </c>
      <c r="K250" s="67">
        <v>200432.35</v>
      </c>
      <c r="L250" s="142">
        <v>202609.91</v>
      </c>
      <c r="M250" s="67">
        <v>218416.97</v>
      </c>
      <c r="N250" s="1">
        <v>5.95</v>
      </c>
      <c r="O250" s="115" t="s">
        <v>6</v>
      </c>
      <c r="P250" s="4"/>
    </row>
    <row r="251" spans="1:16" x14ac:dyDescent="0.3">
      <c r="A251" s="4"/>
      <c r="B251" s="141" t="s">
        <v>128</v>
      </c>
      <c r="C251" s="1" t="s">
        <v>194</v>
      </c>
      <c r="E251" s="1" t="s">
        <v>125</v>
      </c>
      <c r="F251" s="1" t="s">
        <v>126</v>
      </c>
      <c r="G251" s="1" t="s">
        <v>638</v>
      </c>
      <c r="H251" s="1" t="s">
        <v>438</v>
      </c>
      <c r="I251" s="1" t="s">
        <v>71</v>
      </c>
      <c r="J251" s="67">
        <v>218416.97</v>
      </c>
      <c r="K251" s="67">
        <v>200432.35</v>
      </c>
      <c r="L251" s="142">
        <v>202609.91</v>
      </c>
      <c r="M251" s="67">
        <v>218416.97</v>
      </c>
      <c r="N251" s="1">
        <v>5.95</v>
      </c>
      <c r="O251" s="115" t="s">
        <v>6</v>
      </c>
      <c r="P251" s="4"/>
    </row>
    <row r="252" spans="1:16" x14ac:dyDescent="0.3">
      <c r="A252" s="4"/>
      <c r="B252" s="141" t="s">
        <v>128</v>
      </c>
      <c r="C252" s="1" t="s">
        <v>194</v>
      </c>
      <c r="E252" s="1" t="s">
        <v>125</v>
      </c>
      <c r="F252" s="1" t="s">
        <v>126</v>
      </c>
      <c r="G252" s="1" t="s">
        <v>639</v>
      </c>
      <c r="H252" s="1" t="s">
        <v>439</v>
      </c>
      <c r="I252" s="1" t="s">
        <v>71</v>
      </c>
      <c r="J252" s="67">
        <v>311120.56</v>
      </c>
      <c r="K252" s="67">
        <v>300764.28000000003</v>
      </c>
      <c r="L252" s="142">
        <v>300902.08</v>
      </c>
      <c r="M252" s="67">
        <v>311120.56</v>
      </c>
      <c r="N252" s="1">
        <v>5.8</v>
      </c>
      <c r="O252" s="115" t="s">
        <v>6</v>
      </c>
      <c r="P252" s="4"/>
    </row>
    <row r="253" spans="1:16" x14ac:dyDescent="0.3">
      <c r="A253" s="4"/>
      <c r="B253" s="141" t="s">
        <v>128</v>
      </c>
      <c r="C253" s="1" t="s">
        <v>194</v>
      </c>
      <c r="E253" s="1" t="s">
        <v>125</v>
      </c>
      <c r="F253" s="1" t="s">
        <v>126</v>
      </c>
      <c r="G253" s="1" t="s">
        <v>640</v>
      </c>
      <c r="H253" s="1" t="s">
        <v>440</v>
      </c>
      <c r="I253" s="1" t="s">
        <v>71</v>
      </c>
      <c r="J253" s="67">
        <v>514952.07</v>
      </c>
      <c r="K253" s="67">
        <v>500162.54</v>
      </c>
      <c r="L253" s="142">
        <v>503507.58</v>
      </c>
      <c r="M253" s="67">
        <v>514952.07</v>
      </c>
      <c r="N253" s="1">
        <v>5.9</v>
      </c>
      <c r="O253" s="115" t="s">
        <v>6</v>
      </c>
      <c r="P253" s="4"/>
    </row>
    <row r="254" spans="1:16" x14ac:dyDescent="0.3">
      <c r="A254" s="4"/>
      <c r="B254" s="141" t="s">
        <v>130</v>
      </c>
      <c r="C254" s="1" t="s">
        <v>420</v>
      </c>
      <c r="E254" s="1" t="s">
        <v>125</v>
      </c>
      <c r="F254" s="1" t="s">
        <v>126</v>
      </c>
      <c r="G254" s="1" t="s">
        <v>641</v>
      </c>
      <c r="H254" s="1" t="s">
        <v>441</v>
      </c>
      <c r="I254" s="1" t="s">
        <v>71</v>
      </c>
      <c r="J254" s="67">
        <v>105250</v>
      </c>
      <c r="K254" s="67">
        <v>100517.81</v>
      </c>
      <c r="L254" s="142">
        <v>101460.17</v>
      </c>
      <c r="M254" s="67">
        <v>105250</v>
      </c>
      <c r="N254" s="1">
        <v>5.24</v>
      </c>
      <c r="O254" s="115" t="s">
        <v>6</v>
      </c>
      <c r="P254" s="4"/>
    </row>
    <row r="255" spans="1:16" x14ac:dyDescent="0.3">
      <c r="A255" s="4"/>
      <c r="B255" s="141" t="s">
        <v>130</v>
      </c>
      <c r="C255" s="1" t="s">
        <v>420</v>
      </c>
      <c r="E255" s="1" t="s">
        <v>125</v>
      </c>
      <c r="F255" s="1" t="s">
        <v>126</v>
      </c>
      <c r="G255" s="1" t="s">
        <v>642</v>
      </c>
      <c r="H255" s="1" t="s">
        <v>441</v>
      </c>
      <c r="I255" s="1" t="s">
        <v>71</v>
      </c>
      <c r="J255" s="67">
        <v>52625</v>
      </c>
      <c r="K255" s="67">
        <v>51080.68</v>
      </c>
      <c r="L255" s="142">
        <v>50702.400000000001</v>
      </c>
      <c r="M255" s="67">
        <v>52625</v>
      </c>
      <c r="N255" s="1">
        <v>5.5</v>
      </c>
      <c r="O255" s="115" t="s">
        <v>6</v>
      </c>
      <c r="P255" s="4"/>
    </row>
    <row r="256" spans="1:16" x14ac:dyDescent="0.3">
      <c r="A256" s="4"/>
      <c r="B256" s="141" t="s">
        <v>130</v>
      </c>
      <c r="C256" s="1" t="s">
        <v>420</v>
      </c>
      <c r="E256" s="1" t="s">
        <v>125</v>
      </c>
      <c r="F256" s="1" t="s">
        <v>126</v>
      </c>
      <c r="G256" s="1" t="s">
        <v>643</v>
      </c>
      <c r="H256" s="1" t="s">
        <v>644</v>
      </c>
      <c r="I256" s="1" t="s">
        <v>71</v>
      </c>
      <c r="J256" s="67">
        <v>1152620</v>
      </c>
      <c r="K256" s="67">
        <v>1000000</v>
      </c>
      <c r="L256" s="142">
        <v>1005840.82</v>
      </c>
      <c r="M256" s="67">
        <v>1152620</v>
      </c>
      <c r="N256" s="1">
        <v>5.5</v>
      </c>
      <c r="O256" s="115" t="s">
        <v>6</v>
      </c>
      <c r="P256" s="4"/>
    </row>
    <row r="257" spans="1:16" x14ac:dyDescent="0.3">
      <c r="A257" s="4"/>
      <c r="B257" s="141" t="s">
        <v>130</v>
      </c>
      <c r="C257" s="1" t="s">
        <v>420</v>
      </c>
      <c r="E257" s="1" t="s">
        <v>125</v>
      </c>
      <c r="F257" s="1" t="s">
        <v>126</v>
      </c>
      <c r="G257" s="1" t="s">
        <v>645</v>
      </c>
      <c r="H257" s="1" t="s">
        <v>644</v>
      </c>
      <c r="I257" s="1" t="s">
        <v>71</v>
      </c>
      <c r="J257" s="67">
        <v>1152620</v>
      </c>
      <c r="K257" s="67">
        <v>1000000</v>
      </c>
      <c r="L257" s="142">
        <v>1005840.82</v>
      </c>
      <c r="M257" s="67">
        <v>1152620</v>
      </c>
      <c r="N257" s="1">
        <v>5.5</v>
      </c>
      <c r="O257" s="115" t="s">
        <v>6</v>
      </c>
      <c r="P257" s="4"/>
    </row>
    <row r="258" spans="1:16" x14ac:dyDescent="0.3">
      <c r="A258" s="4"/>
      <c r="B258" s="141" t="s">
        <v>128</v>
      </c>
      <c r="C258" s="1" t="s">
        <v>145</v>
      </c>
      <c r="E258" s="1" t="s">
        <v>125</v>
      </c>
      <c r="F258" s="1" t="s">
        <v>126</v>
      </c>
      <c r="G258" s="1" t="s">
        <v>249</v>
      </c>
      <c r="H258" s="1" t="s">
        <v>250</v>
      </c>
      <c r="I258" s="1" t="s">
        <v>71</v>
      </c>
      <c r="J258" s="67">
        <v>118466.81</v>
      </c>
      <c r="K258" s="67">
        <v>100000</v>
      </c>
      <c r="L258" s="142">
        <v>102964.25</v>
      </c>
      <c r="M258" s="67">
        <v>118466.81</v>
      </c>
      <c r="N258" s="1">
        <v>6.15</v>
      </c>
      <c r="O258" s="115" t="s">
        <v>6</v>
      </c>
      <c r="P258" s="4"/>
    </row>
    <row r="259" spans="1:16" x14ac:dyDescent="0.3">
      <c r="A259" s="4"/>
      <c r="B259" s="141" t="s">
        <v>128</v>
      </c>
      <c r="C259" s="1" t="s">
        <v>145</v>
      </c>
      <c r="E259" s="1" t="s">
        <v>125</v>
      </c>
      <c r="F259" s="1" t="s">
        <v>126</v>
      </c>
      <c r="G259" s="1" t="s">
        <v>251</v>
      </c>
      <c r="H259" s="1" t="s">
        <v>250</v>
      </c>
      <c r="I259" s="1" t="s">
        <v>71</v>
      </c>
      <c r="J259" s="67">
        <v>118466.81</v>
      </c>
      <c r="K259" s="67">
        <v>100000</v>
      </c>
      <c r="L259" s="142">
        <v>102964.25</v>
      </c>
      <c r="M259" s="67">
        <v>118466.81</v>
      </c>
      <c r="N259" s="1">
        <v>6.15</v>
      </c>
      <c r="O259" s="115" t="s">
        <v>6</v>
      </c>
      <c r="P259" s="4"/>
    </row>
    <row r="260" spans="1:16" x14ac:dyDescent="0.3">
      <c r="A260" s="4"/>
      <c r="B260" s="141" t="s">
        <v>128</v>
      </c>
      <c r="C260" s="1" t="s">
        <v>145</v>
      </c>
      <c r="E260" s="1" t="s">
        <v>125</v>
      </c>
      <c r="F260" s="1" t="s">
        <v>126</v>
      </c>
      <c r="G260" s="1" t="s">
        <v>252</v>
      </c>
      <c r="H260" s="1" t="s">
        <v>250</v>
      </c>
      <c r="I260" s="1" t="s">
        <v>71</v>
      </c>
      <c r="J260" s="67">
        <v>118466.81</v>
      </c>
      <c r="K260" s="67">
        <v>100000</v>
      </c>
      <c r="L260" s="142">
        <v>102964.25</v>
      </c>
      <c r="M260" s="67">
        <v>118466.81</v>
      </c>
      <c r="N260" s="1">
        <v>6.15</v>
      </c>
      <c r="O260" s="115" t="s">
        <v>6</v>
      </c>
      <c r="P260" s="4"/>
    </row>
    <row r="261" spans="1:16" x14ac:dyDescent="0.3">
      <c r="A261" s="4"/>
      <c r="B261" s="141" t="s">
        <v>128</v>
      </c>
      <c r="C261" s="1" t="s">
        <v>145</v>
      </c>
      <c r="E261" s="1" t="s">
        <v>125</v>
      </c>
      <c r="F261" s="1" t="s">
        <v>126</v>
      </c>
      <c r="G261" s="1" t="s">
        <v>253</v>
      </c>
      <c r="H261" s="1" t="s">
        <v>250</v>
      </c>
      <c r="I261" s="1" t="s">
        <v>71</v>
      </c>
      <c r="J261" s="67">
        <v>118466.81</v>
      </c>
      <c r="K261" s="67">
        <v>100000</v>
      </c>
      <c r="L261" s="142">
        <v>102964.25</v>
      </c>
      <c r="M261" s="67">
        <v>118466.81</v>
      </c>
      <c r="N261" s="1">
        <v>6.15</v>
      </c>
      <c r="O261" s="115" t="s">
        <v>6</v>
      </c>
      <c r="P261" s="4"/>
    </row>
    <row r="262" spans="1:16" x14ac:dyDescent="0.3">
      <c r="A262" s="4"/>
      <c r="B262" s="141" t="s">
        <v>128</v>
      </c>
      <c r="C262" s="1" t="s">
        <v>145</v>
      </c>
      <c r="E262" s="1" t="s">
        <v>125</v>
      </c>
      <c r="F262" s="1" t="s">
        <v>126</v>
      </c>
      <c r="G262" s="1" t="s">
        <v>254</v>
      </c>
      <c r="H262" s="1" t="s">
        <v>250</v>
      </c>
      <c r="I262" s="1" t="s">
        <v>71</v>
      </c>
      <c r="J262" s="67">
        <v>118466.81</v>
      </c>
      <c r="K262" s="67">
        <v>100000</v>
      </c>
      <c r="L262" s="142">
        <v>102964.25</v>
      </c>
      <c r="M262" s="67">
        <v>118466.81</v>
      </c>
      <c r="N262" s="1">
        <v>6.15</v>
      </c>
      <c r="O262" s="115" t="s">
        <v>6</v>
      </c>
      <c r="P262" s="4"/>
    </row>
    <row r="263" spans="1:16" x14ac:dyDescent="0.3">
      <c r="A263" s="4"/>
      <c r="B263" s="141" t="s">
        <v>128</v>
      </c>
      <c r="C263" s="1" t="s">
        <v>145</v>
      </c>
      <c r="E263" s="1" t="s">
        <v>125</v>
      </c>
      <c r="F263" s="1" t="s">
        <v>126</v>
      </c>
      <c r="G263" s="1" t="s">
        <v>255</v>
      </c>
      <c r="H263" s="1" t="s">
        <v>250</v>
      </c>
      <c r="I263" s="1" t="s">
        <v>71</v>
      </c>
      <c r="J263" s="67">
        <v>118466.81</v>
      </c>
      <c r="K263" s="67">
        <v>100000</v>
      </c>
      <c r="L263" s="142">
        <v>102964.25</v>
      </c>
      <c r="M263" s="67">
        <v>118466.81</v>
      </c>
      <c r="N263" s="1">
        <v>6.15</v>
      </c>
      <c r="O263" s="115" t="s">
        <v>6</v>
      </c>
      <c r="P263" s="4"/>
    </row>
    <row r="264" spans="1:16" x14ac:dyDescent="0.3">
      <c r="A264" s="4"/>
      <c r="B264" s="141" t="s">
        <v>128</v>
      </c>
      <c r="C264" s="1" t="s">
        <v>145</v>
      </c>
      <c r="E264" s="1" t="s">
        <v>125</v>
      </c>
      <c r="F264" s="1" t="s">
        <v>126</v>
      </c>
      <c r="G264" s="1" t="s">
        <v>256</v>
      </c>
      <c r="H264" s="1" t="s">
        <v>250</v>
      </c>
      <c r="I264" s="1" t="s">
        <v>71</v>
      </c>
      <c r="J264" s="67">
        <v>118466.81</v>
      </c>
      <c r="K264" s="67">
        <v>100000</v>
      </c>
      <c r="L264" s="142">
        <v>102964.25</v>
      </c>
      <c r="M264" s="67">
        <v>118466.81</v>
      </c>
      <c r="N264" s="1">
        <v>6.15</v>
      </c>
      <c r="O264" s="115" t="s">
        <v>6</v>
      </c>
      <c r="P264" s="4"/>
    </row>
    <row r="265" spans="1:16" x14ac:dyDescent="0.3">
      <c r="A265" s="4"/>
      <c r="B265" s="141" t="s">
        <v>128</v>
      </c>
      <c r="C265" s="1" t="s">
        <v>145</v>
      </c>
      <c r="E265" s="1" t="s">
        <v>125</v>
      </c>
      <c r="F265" s="1" t="s">
        <v>126</v>
      </c>
      <c r="G265" s="1" t="s">
        <v>257</v>
      </c>
      <c r="H265" s="1" t="s">
        <v>250</v>
      </c>
      <c r="I265" s="1" t="s">
        <v>71</v>
      </c>
      <c r="J265" s="67">
        <v>118466.81</v>
      </c>
      <c r="K265" s="67">
        <v>100000</v>
      </c>
      <c r="L265" s="142">
        <v>102964.25</v>
      </c>
      <c r="M265" s="67">
        <v>118466.81</v>
      </c>
      <c r="N265" s="1">
        <v>6.15</v>
      </c>
      <c r="O265" s="115" t="s">
        <v>6</v>
      </c>
      <c r="P265" s="4"/>
    </row>
    <row r="266" spans="1:16" x14ac:dyDescent="0.3">
      <c r="A266" s="4"/>
      <c r="B266" s="141" t="s">
        <v>128</v>
      </c>
      <c r="C266" s="1" t="s">
        <v>145</v>
      </c>
      <c r="E266" s="1" t="s">
        <v>125</v>
      </c>
      <c r="F266" s="1" t="s">
        <v>126</v>
      </c>
      <c r="G266" s="1" t="s">
        <v>258</v>
      </c>
      <c r="H266" s="1" t="s">
        <v>250</v>
      </c>
      <c r="I266" s="1" t="s">
        <v>71</v>
      </c>
      <c r="J266" s="67">
        <v>118466.81</v>
      </c>
      <c r="K266" s="67">
        <v>100000</v>
      </c>
      <c r="L266" s="142">
        <v>102964.25</v>
      </c>
      <c r="M266" s="67">
        <v>118466.81</v>
      </c>
      <c r="N266" s="1">
        <v>6.15</v>
      </c>
      <c r="O266" s="115" t="s">
        <v>6</v>
      </c>
      <c r="P266" s="4"/>
    </row>
    <row r="267" spans="1:16" x14ac:dyDescent="0.3">
      <c r="A267" s="4"/>
      <c r="B267" s="141" t="s">
        <v>128</v>
      </c>
      <c r="C267" s="1" t="s">
        <v>145</v>
      </c>
      <c r="E267" s="1" t="s">
        <v>125</v>
      </c>
      <c r="F267" s="1" t="s">
        <v>126</v>
      </c>
      <c r="G267" s="1" t="s">
        <v>259</v>
      </c>
      <c r="H267" s="1" t="s">
        <v>250</v>
      </c>
      <c r="I267" s="1" t="s">
        <v>71</v>
      </c>
      <c r="J267" s="67">
        <v>118466.81</v>
      </c>
      <c r="K267" s="67">
        <v>100000</v>
      </c>
      <c r="L267" s="142">
        <v>102964.25</v>
      </c>
      <c r="M267" s="67">
        <v>118466.81</v>
      </c>
      <c r="N267" s="1">
        <v>6.15</v>
      </c>
      <c r="O267" s="115" t="s">
        <v>6</v>
      </c>
      <c r="P267" s="4"/>
    </row>
    <row r="268" spans="1:16" x14ac:dyDescent="0.3">
      <c r="A268" s="4"/>
      <c r="B268" s="141" t="s">
        <v>128</v>
      </c>
      <c r="C268" s="1" t="s">
        <v>145</v>
      </c>
      <c r="E268" s="1" t="s">
        <v>125</v>
      </c>
      <c r="F268" s="1" t="s">
        <v>126</v>
      </c>
      <c r="G268" s="1" t="s">
        <v>261</v>
      </c>
      <c r="H268" s="1" t="s">
        <v>260</v>
      </c>
      <c r="I268" s="1" t="s">
        <v>71</v>
      </c>
      <c r="J268" s="67">
        <v>118466.81</v>
      </c>
      <c r="K268" s="67">
        <v>99999.99</v>
      </c>
      <c r="L268" s="142">
        <v>102707.99</v>
      </c>
      <c r="M268" s="67">
        <v>118466.81</v>
      </c>
      <c r="N268" s="1">
        <v>6.15</v>
      </c>
      <c r="O268" s="115" t="s">
        <v>6</v>
      </c>
      <c r="P268" s="4"/>
    </row>
    <row r="269" spans="1:16" x14ac:dyDescent="0.3">
      <c r="A269" s="4"/>
      <c r="B269" s="141" t="s">
        <v>128</v>
      </c>
      <c r="C269" s="1" t="s">
        <v>145</v>
      </c>
      <c r="E269" s="1" t="s">
        <v>125</v>
      </c>
      <c r="F269" s="1" t="s">
        <v>126</v>
      </c>
      <c r="G269" s="1" t="s">
        <v>262</v>
      </c>
      <c r="H269" s="1" t="s">
        <v>260</v>
      </c>
      <c r="I269" s="1" t="s">
        <v>71</v>
      </c>
      <c r="J269" s="67">
        <v>118466.81</v>
      </c>
      <c r="K269" s="67">
        <v>99999.99</v>
      </c>
      <c r="L269" s="142">
        <v>102707.99</v>
      </c>
      <c r="M269" s="67">
        <v>118466.81</v>
      </c>
      <c r="N269" s="1">
        <v>6.15</v>
      </c>
      <c r="O269" s="115" t="s">
        <v>6</v>
      </c>
      <c r="P269" s="4"/>
    </row>
    <row r="270" spans="1:16" x14ac:dyDescent="0.3">
      <c r="A270" s="4"/>
      <c r="B270" s="141" t="s">
        <v>128</v>
      </c>
      <c r="C270" s="1" t="s">
        <v>145</v>
      </c>
      <c r="E270" s="1" t="s">
        <v>125</v>
      </c>
      <c r="F270" s="1" t="s">
        <v>126</v>
      </c>
      <c r="G270" s="1" t="s">
        <v>263</v>
      </c>
      <c r="H270" s="1" t="s">
        <v>260</v>
      </c>
      <c r="I270" s="1" t="s">
        <v>71</v>
      </c>
      <c r="J270" s="67">
        <v>118466.81</v>
      </c>
      <c r="K270" s="67">
        <v>99999.99</v>
      </c>
      <c r="L270" s="142">
        <v>102707.99</v>
      </c>
      <c r="M270" s="67">
        <v>118466.81</v>
      </c>
      <c r="N270" s="1">
        <v>6.15</v>
      </c>
      <c r="O270" s="115" t="s">
        <v>6</v>
      </c>
      <c r="P270" s="4"/>
    </row>
    <row r="271" spans="1:16" x14ac:dyDescent="0.3">
      <c r="A271" s="4"/>
      <c r="B271" s="141" t="s">
        <v>128</v>
      </c>
      <c r="C271" s="1" t="s">
        <v>145</v>
      </c>
      <c r="E271" s="1" t="s">
        <v>125</v>
      </c>
      <c r="F271" s="1" t="s">
        <v>126</v>
      </c>
      <c r="G271" s="1" t="s">
        <v>264</v>
      </c>
      <c r="H271" s="1" t="s">
        <v>260</v>
      </c>
      <c r="I271" s="1" t="s">
        <v>71</v>
      </c>
      <c r="J271" s="67">
        <v>118466.81</v>
      </c>
      <c r="K271" s="67">
        <v>99999.99</v>
      </c>
      <c r="L271" s="142">
        <v>102707.99</v>
      </c>
      <c r="M271" s="67">
        <v>118466.81</v>
      </c>
      <c r="N271" s="1">
        <v>6.15</v>
      </c>
      <c r="O271" s="115" t="s">
        <v>6</v>
      </c>
      <c r="P271" s="4"/>
    </row>
    <row r="272" spans="1:16" x14ac:dyDescent="0.3">
      <c r="A272" s="4"/>
      <c r="B272" s="141" t="s">
        <v>128</v>
      </c>
      <c r="C272" s="1" t="s">
        <v>145</v>
      </c>
      <c r="E272" s="1" t="s">
        <v>125</v>
      </c>
      <c r="F272" s="1" t="s">
        <v>126</v>
      </c>
      <c r="G272" s="1" t="s">
        <v>265</v>
      </c>
      <c r="H272" s="1" t="s">
        <v>260</v>
      </c>
      <c r="I272" s="1" t="s">
        <v>71</v>
      </c>
      <c r="J272" s="67">
        <v>118466.81</v>
      </c>
      <c r="K272" s="67">
        <v>99999.99</v>
      </c>
      <c r="L272" s="142">
        <v>102707.99</v>
      </c>
      <c r="M272" s="67">
        <v>118466.81</v>
      </c>
      <c r="N272" s="1">
        <v>6.15</v>
      </c>
      <c r="O272" s="115" t="s">
        <v>6</v>
      </c>
      <c r="P272" s="4"/>
    </row>
    <row r="273" spans="1:16" x14ac:dyDescent="0.3">
      <c r="A273" s="4"/>
      <c r="B273" s="141" t="s">
        <v>128</v>
      </c>
      <c r="C273" s="1" t="s">
        <v>145</v>
      </c>
      <c r="E273" s="1" t="s">
        <v>125</v>
      </c>
      <c r="F273" s="1" t="s">
        <v>126</v>
      </c>
      <c r="G273" s="1" t="s">
        <v>266</v>
      </c>
      <c r="H273" s="1" t="s">
        <v>260</v>
      </c>
      <c r="I273" s="1" t="s">
        <v>71</v>
      </c>
      <c r="J273" s="67">
        <v>118466.81</v>
      </c>
      <c r="K273" s="67">
        <v>99999.99</v>
      </c>
      <c r="L273" s="142">
        <v>102707.99</v>
      </c>
      <c r="M273" s="67">
        <v>118466.81</v>
      </c>
      <c r="N273" s="1">
        <v>6.15</v>
      </c>
      <c r="O273" s="115" t="s">
        <v>6</v>
      </c>
      <c r="P273" s="4"/>
    </row>
    <row r="274" spans="1:16" x14ac:dyDescent="0.3">
      <c r="A274" s="4"/>
      <c r="B274" s="141" t="s">
        <v>128</v>
      </c>
      <c r="C274" s="1" t="s">
        <v>145</v>
      </c>
      <c r="E274" s="1" t="s">
        <v>125</v>
      </c>
      <c r="F274" s="1" t="s">
        <v>126</v>
      </c>
      <c r="G274" s="1" t="s">
        <v>267</v>
      </c>
      <c r="H274" s="1" t="s">
        <v>260</v>
      </c>
      <c r="I274" s="1" t="s">
        <v>71</v>
      </c>
      <c r="J274" s="67">
        <v>118466.81</v>
      </c>
      <c r="K274" s="67">
        <v>99999.99</v>
      </c>
      <c r="L274" s="142">
        <v>102707.99</v>
      </c>
      <c r="M274" s="67">
        <v>118466.81</v>
      </c>
      <c r="N274" s="1">
        <v>6.15</v>
      </c>
      <c r="O274" s="115" t="s">
        <v>6</v>
      </c>
      <c r="P274" s="4"/>
    </row>
    <row r="275" spans="1:16" x14ac:dyDescent="0.3">
      <c r="A275" s="4"/>
      <c r="B275" s="141" t="s">
        <v>128</v>
      </c>
      <c r="C275" s="1" t="s">
        <v>145</v>
      </c>
      <c r="E275" s="1" t="s">
        <v>125</v>
      </c>
      <c r="F275" s="1" t="s">
        <v>126</v>
      </c>
      <c r="G275" s="1" t="s">
        <v>268</v>
      </c>
      <c r="H275" s="1" t="s">
        <v>260</v>
      </c>
      <c r="I275" s="1" t="s">
        <v>71</v>
      </c>
      <c r="J275" s="67">
        <v>118466.81</v>
      </c>
      <c r="K275" s="67">
        <v>99999.99</v>
      </c>
      <c r="L275" s="142">
        <v>102707.99</v>
      </c>
      <c r="M275" s="67">
        <v>118466.81</v>
      </c>
      <c r="N275" s="1">
        <v>6.15</v>
      </c>
      <c r="O275" s="115" t="s">
        <v>6</v>
      </c>
      <c r="P275" s="4"/>
    </row>
    <row r="276" spans="1:16" x14ac:dyDescent="0.3">
      <c r="A276" s="4"/>
      <c r="B276" s="141" t="s">
        <v>128</v>
      </c>
      <c r="C276" s="1" t="s">
        <v>145</v>
      </c>
      <c r="E276" s="1" t="s">
        <v>125</v>
      </c>
      <c r="F276" s="1" t="s">
        <v>126</v>
      </c>
      <c r="G276" s="1" t="s">
        <v>269</v>
      </c>
      <c r="H276" s="1" t="s">
        <v>260</v>
      </c>
      <c r="I276" s="1" t="s">
        <v>71</v>
      </c>
      <c r="J276" s="67">
        <v>118466.81</v>
      </c>
      <c r="K276" s="67">
        <v>99999.99</v>
      </c>
      <c r="L276" s="142">
        <v>102707.99</v>
      </c>
      <c r="M276" s="67">
        <v>118466.81</v>
      </c>
      <c r="N276" s="1">
        <v>6.15</v>
      </c>
      <c r="O276" s="115" t="s">
        <v>6</v>
      </c>
      <c r="P276" s="4"/>
    </row>
    <row r="277" spans="1:16" x14ac:dyDescent="0.3">
      <c r="A277" s="4"/>
      <c r="B277" s="141" t="s">
        <v>128</v>
      </c>
      <c r="C277" s="1" t="s">
        <v>145</v>
      </c>
      <c r="E277" s="1" t="s">
        <v>125</v>
      </c>
      <c r="F277" s="1" t="s">
        <v>126</v>
      </c>
      <c r="G277" s="1" t="s">
        <v>270</v>
      </c>
      <c r="H277" s="1" t="s">
        <v>260</v>
      </c>
      <c r="I277" s="1" t="s">
        <v>71</v>
      </c>
      <c r="J277" s="67">
        <v>118466.81</v>
      </c>
      <c r="K277" s="67">
        <v>99999.99</v>
      </c>
      <c r="L277" s="142">
        <v>102707.99</v>
      </c>
      <c r="M277" s="67">
        <v>118466.81</v>
      </c>
      <c r="N277" s="1">
        <v>6.15</v>
      </c>
      <c r="O277" s="115" t="s">
        <v>6</v>
      </c>
      <c r="P277" s="4"/>
    </row>
    <row r="278" spans="1:16" x14ac:dyDescent="0.3">
      <c r="A278" s="4"/>
      <c r="B278" s="141" t="s">
        <v>128</v>
      </c>
      <c r="C278" s="1" t="s">
        <v>145</v>
      </c>
      <c r="E278" s="1" t="s">
        <v>125</v>
      </c>
      <c r="F278" s="1" t="s">
        <v>126</v>
      </c>
      <c r="G278" s="1" t="s">
        <v>271</v>
      </c>
      <c r="H278" s="1" t="s">
        <v>260</v>
      </c>
      <c r="I278" s="1" t="s">
        <v>71</v>
      </c>
      <c r="J278" s="67">
        <v>118466.81</v>
      </c>
      <c r="K278" s="67">
        <v>99999.99</v>
      </c>
      <c r="L278" s="142">
        <v>102707.99</v>
      </c>
      <c r="M278" s="67">
        <v>118466.81</v>
      </c>
      <c r="N278" s="1">
        <v>6.15</v>
      </c>
      <c r="O278" s="115" t="s">
        <v>6</v>
      </c>
      <c r="P278" s="4"/>
    </row>
    <row r="279" spans="1:16" x14ac:dyDescent="0.3">
      <c r="A279" s="4"/>
      <c r="B279" s="141" t="s">
        <v>128</v>
      </c>
      <c r="C279" s="1" t="s">
        <v>145</v>
      </c>
      <c r="E279" s="1" t="s">
        <v>125</v>
      </c>
      <c r="F279" s="1" t="s">
        <v>126</v>
      </c>
      <c r="G279" s="1" t="s">
        <v>272</v>
      </c>
      <c r="H279" s="1" t="s">
        <v>260</v>
      </c>
      <c r="I279" s="1" t="s">
        <v>71</v>
      </c>
      <c r="J279" s="67">
        <v>118466.81</v>
      </c>
      <c r="K279" s="67">
        <v>99999.99</v>
      </c>
      <c r="L279" s="142">
        <v>102707.99</v>
      </c>
      <c r="M279" s="67">
        <v>118466.81</v>
      </c>
      <c r="N279" s="1">
        <v>6.15</v>
      </c>
      <c r="O279" s="115" t="s">
        <v>6</v>
      </c>
      <c r="P279" s="4"/>
    </row>
    <row r="280" spans="1:16" x14ac:dyDescent="0.3">
      <c r="A280" s="4"/>
      <c r="B280" s="141" t="s">
        <v>128</v>
      </c>
      <c r="C280" s="1" t="s">
        <v>145</v>
      </c>
      <c r="E280" s="1" t="s">
        <v>125</v>
      </c>
      <c r="F280" s="1" t="s">
        <v>126</v>
      </c>
      <c r="G280" s="1" t="s">
        <v>273</v>
      </c>
      <c r="H280" s="1" t="s">
        <v>260</v>
      </c>
      <c r="I280" s="1" t="s">
        <v>71</v>
      </c>
      <c r="J280" s="67">
        <v>118466.81</v>
      </c>
      <c r="K280" s="67">
        <v>99999.99</v>
      </c>
      <c r="L280" s="142">
        <v>102707.99</v>
      </c>
      <c r="M280" s="67">
        <v>118466.81</v>
      </c>
      <c r="N280" s="1">
        <v>6.15</v>
      </c>
      <c r="O280" s="115" t="s">
        <v>6</v>
      </c>
      <c r="P280" s="4"/>
    </row>
    <row r="281" spans="1:16" x14ac:dyDescent="0.3">
      <c r="A281" s="4"/>
      <c r="B281" s="141" t="s">
        <v>128</v>
      </c>
      <c r="C281" s="1" t="s">
        <v>145</v>
      </c>
      <c r="E281" s="1" t="s">
        <v>125</v>
      </c>
      <c r="F281" s="1" t="s">
        <v>126</v>
      </c>
      <c r="G281" s="1" t="s">
        <v>274</v>
      </c>
      <c r="H281" s="1" t="s">
        <v>260</v>
      </c>
      <c r="I281" s="1" t="s">
        <v>71</v>
      </c>
      <c r="J281" s="67">
        <v>118466.81</v>
      </c>
      <c r="K281" s="67">
        <v>99999.99</v>
      </c>
      <c r="L281" s="142">
        <v>102707.99</v>
      </c>
      <c r="M281" s="67">
        <v>118466.81</v>
      </c>
      <c r="N281" s="1">
        <v>6.15</v>
      </c>
      <c r="O281" s="115" t="s">
        <v>6</v>
      </c>
      <c r="P281" s="4"/>
    </row>
    <row r="282" spans="1:16" x14ac:dyDescent="0.3">
      <c r="A282" s="4"/>
      <c r="B282" s="141" t="s">
        <v>128</v>
      </c>
      <c r="C282" s="1" t="s">
        <v>145</v>
      </c>
      <c r="E282" s="1" t="s">
        <v>125</v>
      </c>
      <c r="F282" s="1" t="s">
        <v>126</v>
      </c>
      <c r="G282" s="1" t="s">
        <v>275</v>
      </c>
      <c r="H282" s="1" t="s">
        <v>260</v>
      </c>
      <c r="I282" s="1" t="s">
        <v>71</v>
      </c>
      <c r="J282" s="67">
        <v>118466.81</v>
      </c>
      <c r="K282" s="67">
        <v>99999.99</v>
      </c>
      <c r="L282" s="142">
        <v>102707.99</v>
      </c>
      <c r="M282" s="67">
        <v>118466.81</v>
      </c>
      <c r="N282" s="1">
        <v>6.15</v>
      </c>
      <c r="O282" s="115" t="s">
        <v>6</v>
      </c>
      <c r="P282" s="4"/>
    </row>
    <row r="283" spans="1:16" x14ac:dyDescent="0.3">
      <c r="A283" s="4"/>
      <c r="B283" s="141" t="s">
        <v>128</v>
      </c>
      <c r="C283" s="1" t="s">
        <v>145</v>
      </c>
      <c r="E283" s="1" t="s">
        <v>125</v>
      </c>
      <c r="F283" s="1" t="s">
        <v>126</v>
      </c>
      <c r="G283" s="1" t="s">
        <v>276</v>
      </c>
      <c r="H283" s="1" t="s">
        <v>260</v>
      </c>
      <c r="I283" s="1" t="s">
        <v>71</v>
      </c>
      <c r="J283" s="67">
        <v>118466.81</v>
      </c>
      <c r="K283" s="67">
        <v>101118.3</v>
      </c>
      <c r="L283" s="142">
        <v>102708.09</v>
      </c>
      <c r="M283" s="67">
        <v>118466.81</v>
      </c>
      <c r="N283" s="1">
        <v>6.15</v>
      </c>
      <c r="O283" s="115" t="s">
        <v>6</v>
      </c>
      <c r="P283" s="4"/>
    </row>
    <row r="284" spans="1:16" x14ac:dyDescent="0.3">
      <c r="A284" s="4"/>
      <c r="B284" s="141" t="s">
        <v>128</v>
      </c>
      <c r="C284" s="1" t="s">
        <v>145</v>
      </c>
      <c r="E284" s="1" t="s">
        <v>125</v>
      </c>
      <c r="F284" s="1" t="s">
        <v>126</v>
      </c>
      <c r="G284" s="1" t="s">
        <v>277</v>
      </c>
      <c r="H284" s="1" t="s">
        <v>260</v>
      </c>
      <c r="I284" s="1" t="s">
        <v>71</v>
      </c>
      <c r="J284" s="67">
        <v>118466.81</v>
      </c>
      <c r="K284" s="67">
        <v>101118.3</v>
      </c>
      <c r="L284" s="142">
        <v>102708.09</v>
      </c>
      <c r="M284" s="67">
        <v>118466.81</v>
      </c>
      <c r="N284" s="1">
        <v>6.15</v>
      </c>
      <c r="O284" s="115" t="s">
        <v>6</v>
      </c>
      <c r="P284" s="4"/>
    </row>
    <row r="285" spans="1:16" x14ac:dyDescent="0.3">
      <c r="A285" s="4"/>
      <c r="B285" s="141" t="s">
        <v>128</v>
      </c>
      <c r="C285" s="1" t="s">
        <v>145</v>
      </c>
      <c r="E285" s="1" t="s">
        <v>125</v>
      </c>
      <c r="F285" s="1" t="s">
        <v>126</v>
      </c>
      <c r="G285" s="1" t="s">
        <v>278</v>
      </c>
      <c r="H285" s="1" t="s">
        <v>260</v>
      </c>
      <c r="I285" s="1" t="s">
        <v>71</v>
      </c>
      <c r="J285" s="67">
        <v>118466.81</v>
      </c>
      <c r="K285" s="67">
        <v>101118.3</v>
      </c>
      <c r="L285" s="142">
        <v>102708.09</v>
      </c>
      <c r="M285" s="67">
        <v>118466.81</v>
      </c>
      <c r="N285" s="1">
        <v>6.15</v>
      </c>
      <c r="O285" s="115" t="s">
        <v>6</v>
      </c>
      <c r="P285" s="4"/>
    </row>
    <row r="286" spans="1:16" x14ac:dyDescent="0.3">
      <c r="A286" s="4"/>
      <c r="B286" s="141" t="s">
        <v>128</v>
      </c>
      <c r="C286" s="1" t="s">
        <v>145</v>
      </c>
      <c r="E286" s="1" t="s">
        <v>125</v>
      </c>
      <c r="F286" s="1" t="s">
        <v>126</v>
      </c>
      <c r="G286" s="1" t="s">
        <v>279</v>
      </c>
      <c r="H286" s="1" t="s">
        <v>260</v>
      </c>
      <c r="I286" s="1" t="s">
        <v>71</v>
      </c>
      <c r="J286" s="67">
        <v>118466.81</v>
      </c>
      <c r="K286" s="67">
        <v>101118.3</v>
      </c>
      <c r="L286" s="142">
        <v>102708.09</v>
      </c>
      <c r="M286" s="67">
        <v>118466.81</v>
      </c>
      <c r="N286" s="1">
        <v>6.15</v>
      </c>
      <c r="O286" s="115" t="s">
        <v>6</v>
      </c>
      <c r="P286" s="4"/>
    </row>
    <row r="287" spans="1:16" x14ac:dyDescent="0.3">
      <c r="A287" s="4"/>
      <c r="B287" s="141" t="s">
        <v>128</v>
      </c>
      <c r="C287" s="1" t="s">
        <v>145</v>
      </c>
      <c r="E287" s="1" t="s">
        <v>125</v>
      </c>
      <c r="F287" s="1" t="s">
        <v>126</v>
      </c>
      <c r="G287" s="1" t="s">
        <v>280</v>
      </c>
      <c r="H287" s="1" t="s">
        <v>260</v>
      </c>
      <c r="I287" s="1" t="s">
        <v>71</v>
      </c>
      <c r="J287" s="67">
        <v>118466.81</v>
      </c>
      <c r="K287" s="67">
        <v>101118.3</v>
      </c>
      <c r="L287" s="142">
        <v>102708.09</v>
      </c>
      <c r="M287" s="67">
        <v>118466.81</v>
      </c>
      <c r="N287" s="1">
        <v>6.15</v>
      </c>
      <c r="O287" s="115" t="s">
        <v>6</v>
      </c>
      <c r="P287" s="4"/>
    </row>
    <row r="288" spans="1:16" x14ac:dyDescent="0.3">
      <c r="A288" s="4"/>
      <c r="B288" s="141" t="s">
        <v>128</v>
      </c>
      <c r="C288" s="1" t="s">
        <v>145</v>
      </c>
      <c r="E288" s="1" t="s">
        <v>125</v>
      </c>
      <c r="F288" s="1" t="s">
        <v>126</v>
      </c>
      <c r="G288" s="1" t="s">
        <v>525</v>
      </c>
      <c r="H288" s="1" t="s">
        <v>442</v>
      </c>
      <c r="I288" s="1" t="s">
        <v>71</v>
      </c>
      <c r="J288" s="67">
        <v>118032.85</v>
      </c>
      <c r="K288" s="67">
        <v>100000.01</v>
      </c>
      <c r="L288" s="142">
        <v>101336.79</v>
      </c>
      <c r="M288" s="67">
        <v>118032.85</v>
      </c>
      <c r="N288" s="1">
        <v>6</v>
      </c>
      <c r="O288" s="115" t="s">
        <v>6</v>
      </c>
      <c r="P288" s="4"/>
    </row>
    <row r="289" spans="1:16" x14ac:dyDescent="0.3">
      <c r="A289" s="4"/>
      <c r="B289" s="141" t="s">
        <v>128</v>
      </c>
      <c r="C289" s="1" t="s">
        <v>145</v>
      </c>
      <c r="E289" s="1" t="s">
        <v>125</v>
      </c>
      <c r="F289" s="1" t="s">
        <v>126</v>
      </c>
      <c r="G289" s="1" t="s">
        <v>526</v>
      </c>
      <c r="H289" s="1" t="s">
        <v>442</v>
      </c>
      <c r="I289" s="1" t="s">
        <v>71</v>
      </c>
      <c r="J289" s="67">
        <v>118032.85</v>
      </c>
      <c r="K289" s="67">
        <v>100000.01</v>
      </c>
      <c r="L289" s="142">
        <v>101336.79</v>
      </c>
      <c r="M289" s="67">
        <v>118032.85</v>
      </c>
      <c r="N289" s="1">
        <v>6</v>
      </c>
      <c r="O289" s="115" t="s">
        <v>6</v>
      </c>
      <c r="P289" s="4"/>
    </row>
    <row r="290" spans="1:16" x14ac:dyDescent="0.3">
      <c r="A290" s="4"/>
      <c r="B290" s="141" t="s">
        <v>128</v>
      </c>
      <c r="C290" s="1" t="s">
        <v>145</v>
      </c>
      <c r="E290" s="1" t="s">
        <v>125</v>
      </c>
      <c r="F290" s="1" t="s">
        <v>126</v>
      </c>
      <c r="G290" s="1" t="s">
        <v>527</v>
      </c>
      <c r="H290" s="1" t="s">
        <v>442</v>
      </c>
      <c r="I290" s="1" t="s">
        <v>71</v>
      </c>
      <c r="J290" s="67">
        <v>118032.85</v>
      </c>
      <c r="K290" s="67">
        <v>100000.01</v>
      </c>
      <c r="L290" s="142">
        <v>101336.79</v>
      </c>
      <c r="M290" s="67">
        <v>118032.85</v>
      </c>
      <c r="N290" s="1">
        <v>6</v>
      </c>
      <c r="O290" s="115" t="s">
        <v>6</v>
      </c>
      <c r="P290" s="4"/>
    </row>
    <row r="291" spans="1:16" x14ac:dyDescent="0.3">
      <c r="A291" s="4"/>
      <c r="B291" s="141" t="s">
        <v>128</v>
      </c>
      <c r="C291" s="1" t="s">
        <v>145</v>
      </c>
      <c r="E291" s="1" t="s">
        <v>125</v>
      </c>
      <c r="F291" s="1" t="s">
        <v>126</v>
      </c>
      <c r="G291" s="1" t="s">
        <v>528</v>
      </c>
      <c r="H291" s="1" t="s">
        <v>442</v>
      </c>
      <c r="I291" s="1" t="s">
        <v>71</v>
      </c>
      <c r="J291" s="67">
        <v>118032.85</v>
      </c>
      <c r="K291" s="67">
        <v>100000.01</v>
      </c>
      <c r="L291" s="142">
        <v>101336.79</v>
      </c>
      <c r="M291" s="67">
        <v>118032.85</v>
      </c>
      <c r="N291" s="1">
        <v>6</v>
      </c>
      <c r="O291" s="115" t="s">
        <v>6</v>
      </c>
      <c r="P291" s="4"/>
    </row>
    <row r="292" spans="1:16" x14ac:dyDescent="0.3">
      <c r="A292" s="4"/>
      <c r="B292" s="141" t="s">
        <v>128</v>
      </c>
      <c r="C292" s="1" t="s">
        <v>145</v>
      </c>
      <c r="E292" s="1" t="s">
        <v>125</v>
      </c>
      <c r="F292" s="1" t="s">
        <v>126</v>
      </c>
      <c r="G292" s="1" t="s">
        <v>529</v>
      </c>
      <c r="H292" s="1" t="s">
        <v>442</v>
      </c>
      <c r="I292" s="1" t="s">
        <v>71</v>
      </c>
      <c r="J292" s="67">
        <v>118032.85</v>
      </c>
      <c r="K292" s="67">
        <v>100000.01</v>
      </c>
      <c r="L292" s="142">
        <v>101336.79</v>
      </c>
      <c r="M292" s="67">
        <v>118032.85</v>
      </c>
      <c r="N292" s="1">
        <v>6</v>
      </c>
      <c r="O292" s="115" t="s">
        <v>6</v>
      </c>
      <c r="P292" s="4"/>
    </row>
    <row r="293" spans="1:16" x14ac:dyDescent="0.3">
      <c r="A293" s="4"/>
      <c r="B293" s="141" t="s">
        <v>128</v>
      </c>
      <c r="C293" s="1" t="s">
        <v>145</v>
      </c>
      <c r="E293" s="1" t="s">
        <v>125</v>
      </c>
      <c r="F293" s="1" t="s">
        <v>126</v>
      </c>
      <c r="G293" s="1" t="s">
        <v>530</v>
      </c>
      <c r="H293" s="1" t="s">
        <v>443</v>
      </c>
      <c r="I293" s="1" t="s">
        <v>71</v>
      </c>
      <c r="J293" s="67">
        <v>236666.82</v>
      </c>
      <c r="K293" s="67">
        <v>201260.35</v>
      </c>
      <c r="L293" s="142">
        <v>203744.17</v>
      </c>
      <c r="M293" s="67">
        <v>236666.82</v>
      </c>
      <c r="N293" s="1">
        <v>6</v>
      </c>
      <c r="O293" s="115" t="s">
        <v>6</v>
      </c>
      <c r="P293" s="4"/>
    </row>
    <row r="294" spans="1:16" x14ac:dyDescent="0.3">
      <c r="A294" s="4"/>
      <c r="B294" s="141" t="s">
        <v>128</v>
      </c>
      <c r="C294" s="1" t="s">
        <v>145</v>
      </c>
      <c r="E294" s="1" t="s">
        <v>125</v>
      </c>
      <c r="F294" s="1" t="s">
        <v>126</v>
      </c>
      <c r="G294" s="1" t="s">
        <v>531</v>
      </c>
      <c r="H294" s="1" t="s">
        <v>443</v>
      </c>
      <c r="I294" s="1" t="s">
        <v>71</v>
      </c>
      <c r="J294" s="67">
        <v>236666.82</v>
      </c>
      <c r="K294" s="67">
        <v>201260.35</v>
      </c>
      <c r="L294" s="142">
        <v>203744.17</v>
      </c>
      <c r="M294" s="67">
        <v>236666.82</v>
      </c>
      <c r="N294" s="1">
        <v>6</v>
      </c>
      <c r="O294" s="115" t="s">
        <v>6</v>
      </c>
      <c r="P294" s="4"/>
    </row>
    <row r="295" spans="1:16" x14ac:dyDescent="0.3">
      <c r="A295" s="4"/>
      <c r="B295" s="141" t="s">
        <v>128</v>
      </c>
      <c r="C295" s="1" t="s">
        <v>145</v>
      </c>
      <c r="E295" s="1" t="s">
        <v>125</v>
      </c>
      <c r="F295" s="1" t="s">
        <v>126</v>
      </c>
      <c r="G295" s="1" t="s">
        <v>532</v>
      </c>
      <c r="H295" s="1" t="s">
        <v>443</v>
      </c>
      <c r="I295" s="1" t="s">
        <v>71</v>
      </c>
      <c r="J295" s="67">
        <v>236666.82</v>
      </c>
      <c r="K295" s="67">
        <v>201260.35</v>
      </c>
      <c r="L295" s="142">
        <v>203744.17</v>
      </c>
      <c r="M295" s="67">
        <v>236666.82</v>
      </c>
      <c r="N295" s="1">
        <v>6</v>
      </c>
      <c r="O295" s="115" t="s">
        <v>6</v>
      </c>
      <c r="P295" s="4"/>
    </row>
    <row r="296" spans="1:16" x14ac:dyDescent="0.3">
      <c r="A296" s="4"/>
      <c r="B296" s="141" t="s">
        <v>128</v>
      </c>
      <c r="C296" s="1" t="s">
        <v>145</v>
      </c>
      <c r="E296" s="1" t="s">
        <v>125</v>
      </c>
      <c r="F296" s="1" t="s">
        <v>126</v>
      </c>
      <c r="G296" s="1" t="s">
        <v>533</v>
      </c>
      <c r="H296" s="1" t="s">
        <v>443</v>
      </c>
      <c r="I296" s="1" t="s">
        <v>71</v>
      </c>
      <c r="J296" s="67">
        <v>236666.82</v>
      </c>
      <c r="K296" s="67">
        <v>201260.35</v>
      </c>
      <c r="L296" s="142">
        <v>203744.17</v>
      </c>
      <c r="M296" s="67">
        <v>236666.82</v>
      </c>
      <c r="N296" s="1">
        <v>6</v>
      </c>
      <c r="O296" s="115" t="s">
        <v>6</v>
      </c>
      <c r="P296" s="4"/>
    </row>
    <row r="297" spans="1:16" x14ac:dyDescent="0.3">
      <c r="A297" s="4"/>
      <c r="B297" s="141" t="s">
        <v>128</v>
      </c>
      <c r="C297" s="1" t="s">
        <v>145</v>
      </c>
      <c r="E297" s="1" t="s">
        <v>125</v>
      </c>
      <c r="F297" s="1" t="s">
        <v>126</v>
      </c>
      <c r="G297" s="1" t="s">
        <v>533</v>
      </c>
      <c r="H297" s="1" t="s">
        <v>443</v>
      </c>
      <c r="I297" s="1" t="s">
        <v>71</v>
      </c>
      <c r="J297" s="67">
        <v>236666.82</v>
      </c>
      <c r="K297" s="67">
        <v>201260.35</v>
      </c>
      <c r="L297" s="142">
        <v>203744.17</v>
      </c>
      <c r="M297" s="67">
        <v>236666.82</v>
      </c>
      <c r="N297" s="1">
        <v>6</v>
      </c>
      <c r="O297" s="115" t="s">
        <v>6</v>
      </c>
      <c r="P297" s="4"/>
    </row>
    <row r="298" spans="1:16" x14ac:dyDescent="0.3">
      <c r="A298" s="4"/>
      <c r="B298" s="141" t="s">
        <v>128</v>
      </c>
      <c r="C298" s="1" t="s">
        <v>145</v>
      </c>
      <c r="E298" s="1" t="s">
        <v>125</v>
      </c>
      <c r="F298" s="1" t="s">
        <v>126</v>
      </c>
      <c r="G298" s="1" t="s">
        <v>534</v>
      </c>
      <c r="H298" s="1" t="s">
        <v>443</v>
      </c>
      <c r="I298" s="1" t="s">
        <v>71</v>
      </c>
      <c r="J298" s="67">
        <v>118316.69</v>
      </c>
      <c r="K298" s="67">
        <v>100679.05</v>
      </c>
      <c r="L298" s="142">
        <v>101855.55</v>
      </c>
      <c r="M298" s="67">
        <v>118316.69</v>
      </c>
      <c r="N298" s="1">
        <v>6</v>
      </c>
      <c r="O298" s="115" t="s">
        <v>6</v>
      </c>
      <c r="P298" s="4"/>
    </row>
    <row r="299" spans="1:16" x14ac:dyDescent="0.3">
      <c r="A299" s="4"/>
      <c r="B299" s="141" t="s">
        <v>128</v>
      </c>
      <c r="C299" s="1" t="s">
        <v>145</v>
      </c>
      <c r="E299" s="1" t="s">
        <v>125</v>
      </c>
      <c r="F299" s="1" t="s">
        <v>126</v>
      </c>
      <c r="G299" s="1" t="s">
        <v>535</v>
      </c>
      <c r="H299" s="1" t="s">
        <v>443</v>
      </c>
      <c r="I299" s="1" t="s">
        <v>71</v>
      </c>
      <c r="J299" s="67">
        <v>118316.69</v>
      </c>
      <c r="K299" s="67">
        <v>100679.05</v>
      </c>
      <c r="L299" s="142">
        <v>101855.55</v>
      </c>
      <c r="M299" s="67">
        <v>118316.69</v>
      </c>
      <c r="N299" s="1">
        <v>6</v>
      </c>
      <c r="O299" s="115" t="s">
        <v>6</v>
      </c>
      <c r="P299" s="4"/>
    </row>
    <row r="300" spans="1:16" x14ac:dyDescent="0.3">
      <c r="A300" s="4"/>
      <c r="B300" s="141" t="s">
        <v>128</v>
      </c>
      <c r="C300" s="1" t="s">
        <v>145</v>
      </c>
      <c r="E300" s="1" t="s">
        <v>125</v>
      </c>
      <c r="F300" s="1" t="s">
        <v>126</v>
      </c>
      <c r="G300" s="1" t="s">
        <v>536</v>
      </c>
      <c r="H300" s="1" t="s">
        <v>443</v>
      </c>
      <c r="I300" s="1" t="s">
        <v>71</v>
      </c>
      <c r="J300" s="67">
        <v>118316.69</v>
      </c>
      <c r="K300" s="67">
        <v>100679.05</v>
      </c>
      <c r="L300" s="142">
        <v>101855.55</v>
      </c>
      <c r="M300" s="67">
        <v>118316.69</v>
      </c>
      <c r="N300" s="1">
        <v>6</v>
      </c>
      <c r="O300" s="115" t="s">
        <v>6</v>
      </c>
      <c r="P300" s="4"/>
    </row>
    <row r="301" spans="1:16" x14ac:dyDescent="0.3">
      <c r="A301" s="4"/>
      <c r="B301" s="141" t="s">
        <v>128</v>
      </c>
      <c r="C301" s="1" t="s">
        <v>145</v>
      </c>
      <c r="E301" s="1" t="s">
        <v>125</v>
      </c>
      <c r="F301" s="1" t="s">
        <v>126</v>
      </c>
      <c r="G301" s="1" t="s">
        <v>537</v>
      </c>
      <c r="H301" s="1" t="s">
        <v>444</v>
      </c>
      <c r="I301" s="1" t="s">
        <v>71</v>
      </c>
      <c r="J301" s="67">
        <v>118616.94</v>
      </c>
      <c r="K301" s="67">
        <v>102335.74</v>
      </c>
      <c r="L301" s="142">
        <v>103072.08</v>
      </c>
      <c r="M301" s="67">
        <v>118616.94</v>
      </c>
      <c r="N301" s="1">
        <v>5.9</v>
      </c>
      <c r="O301" s="115" t="s">
        <v>6</v>
      </c>
      <c r="P301" s="4"/>
    </row>
    <row r="302" spans="1:16" x14ac:dyDescent="0.3">
      <c r="A302" s="4"/>
      <c r="B302" s="141" t="s">
        <v>128</v>
      </c>
      <c r="C302" s="1" t="s">
        <v>145</v>
      </c>
      <c r="E302" s="1" t="s">
        <v>125</v>
      </c>
      <c r="F302" s="1" t="s">
        <v>126</v>
      </c>
      <c r="G302" s="1" t="s">
        <v>538</v>
      </c>
      <c r="H302" s="1" t="s">
        <v>445</v>
      </c>
      <c r="I302" s="1" t="s">
        <v>71</v>
      </c>
      <c r="J302" s="67">
        <v>596838.35</v>
      </c>
      <c r="K302" s="67">
        <v>535351.30000000005</v>
      </c>
      <c r="L302" s="142">
        <v>504774.88</v>
      </c>
      <c r="M302" s="67">
        <v>596838.35</v>
      </c>
      <c r="N302" s="1">
        <v>6</v>
      </c>
      <c r="O302" s="115" t="s">
        <v>6</v>
      </c>
      <c r="P302" s="4"/>
    </row>
    <row r="303" spans="1:16" x14ac:dyDescent="0.3">
      <c r="A303" s="4"/>
      <c r="B303" s="141" t="s">
        <v>128</v>
      </c>
      <c r="C303" s="1" t="s">
        <v>145</v>
      </c>
      <c r="E303" s="1" t="s">
        <v>125</v>
      </c>
      <c r="F303" s="1" t="s">
        <v>126</v>
      </c>
      <c r="G303" s="1" t="s">
        <v>646</v>
      </c>
      <c r="H303" s="1" t="s">
        <v>446</v>
      </c>
      <c r="I303" s="1" t="s">
        <v>71</v>
      </c>
      <c r="J303" s="67">
        <v>295791.75</v>
      </c>
      <c r="K303" s="67">
        <v>250679.14</v>
      </c>
      <c r="L303" s="142">
        <v>256238.32</v>
      </c>
      <c r="M303" s="67">
        <v>295791.75</v>
      </c>
      <c r="N303" s="1">
        <v>6</v>
      </c>
      <c r="O303" s="115" t="s">
        <v>6</v>
      </c>
      <c r="P303" s="4"/>
    </row>
    <row r="304" spans="1:16" x14ac:dyDescent="0.3">
      <c r="A304" s="4"/>
      <c r="B304" s="141" t="s">
        <v>128</v>
      </c>
      <c r="C304" s="1" t="s">
        <v>145</v>
      </c>
      <c r="E304" s="1" t="s">
        <v>125</v>
      </c>
      <c r="F304" s="1" t="s">
        <v>126</v>
      </c>
      <c r="G304" s="1" t="s">
        <v>647</v>
      </c>
      <c r="H304" s="1" t="s">
        <v>446</v>
      </c>
      <c r="I304" s="1" t="s">
        <v>71</v>
      </c>
      <c r="J304" s="67">
        <v>295791.75</v>
      </c>
      <c r="K304" s="67">
        <v>250679.14</v>
      </c>
      <c r="L304" s="142">
        <v>256238.32</v>
      </c>
      <c r="M304" s="67">
        <v>295791.75</v>
      </c>
      <c r="N304" s="1">
        <v>6</v>
      </c>
      <c r="O304" s="115" t="s">
        <v>6</v>
      </c>
      <c r="P304" s="4"/>
    </row>
    <row r="305" spans="1:16" x14ac:dyDescent="0.3">
      <c r="A305" s="4"/>
      <c r="B305" s="141" t="s">
        <v>128</v>
      </c>
      <c r="C305" s="1" t="s">
        <v>145</v>
      </c>
      <c r="E305" s="1" t="s">
        <v>125</v>
      </c>
      <c r="F305" s="1" t="s">
        <v>126</v>
      </c>
      <c r="G305" s="1" t="s">
        <v>648</v>
      </c>
      <c r="H305" s="1" t="s">
        <v>446</v>
      </c>
      <c r="I305" s="1" t="s">
        <v>71</v>
      </c>
      <c r="J305" s="67">
        <v>295791.75</v>
      </c>
      <c r="K305" s="67">
        <v>250679.14</v>
      </c>
      <c r="L305" s="142">
        <v>256238.32</v>
      </c>
      <c r="M305" s="67">
        <v>295791.75</v>
      </c>
      <c r="N305" s="1">
        <v>6</v>
      </c>
      <c r="O305" s="115" t="s">
        <v>6</v>
      </c>
      <c r="P305" s="4"/>
    </row>
    <row r="306" spans="1:16" x14ac:dyDescent="0.3">
      <c r="A306" s="4"/>
      <c r="B306" s="141" t="s">
        <v>128</v>
      </c>
      <c r="C306" s="1" t="s">
        <v>145</v>
      </c>
      <c r="E306" s="1" t="s">
        <v>125</v>
      </c>
      <c r="F306" s="1" t="s">
        <v>126</v>
      </c>
      <c r="G306" s="1" t="s">
        <v>649</v>
      </c>
      <c r="H306" s="1" t="s">
        <v>446</v>
      </c>
      <c r="I306" s="1" t="s">
        <v>71</v>
      </c>
      <c r="J306" s="67">
        <v>295791.75</v>
      </c>
      <c r="K306" s="67">
        <v>250679.14</v>
      </c>
      <c r="L306" s="142">
        <v>256238.32</v>
      </c>
      <c r="M306" s="67">
        <v>295791.75</v>
      </c>
      <c r="N306" s="1">
        <v>6</v>
      </c>
      <c r="O306" s="115" t="s">
        <v>6</v>
      </c>
      <c r="P306" s="4"/>
    </row>
    <row r="307" spans="1:16" x14ac:dyDescent="0.3">
      <c r="A307" s="4"/>
      <c r="B307" s="141" t="s">
        <v>128</v>
      </c>
      <c r="C307" s="1" t="s">
        <v>145</v>
      </c>
      <c r="E307" s="1" t="s">
        <v>125</v>
      </c>
      <c r="F307" s="1" t="s">
        <v>126</v>
      </c>
      <c r="G307" s="1" t="s">
        <v>650</v>
      </c>
      <c r="H307" s="1" t="s">
        <v>260</v>
      </c>
      <c r="I307" s="1" t="s">
        <v>71</v>
      </c>
      <c r="J307" s="67">
        <v>57700.11</v>
      </c>
      <c r="K307" s="67">
        <v>50480.27</v>
      </c>
      <c r="L307" s="142">
        <v>51501.16</v>
      </c>
      <c r="M307" s="67">
        <v>57700.11</v>
      </c>
      <c r="N307" s="1">
        <v>5.95</v>
      </c>
      <c r="O307" s="115" t="s">
        <v>6</v>
      </c>
      <c r="P307" s="4"/>
    </row>
    <row r="308" spans="1:16" x14ac:dyDescent="0.3">
      <c r="A308" s="4"/>
      <c r="B308" s="141" t="s">
        <v>128</v>
      </c>
      <c r="C308" s="1" t="s">
        <v>145</v>
      </c>
      <c r="E308" s="1" t="s">
        <v>125</v>
      </c>
      <c r="F308" s="1" t="s">
        <v>126</v>
      </c>
      <c r="G308" s="1" t="s">
        <v>651</v>
      </c>
      <c r="H308" s="1" t="s">
        <v>260</v>
      </c>
      <c r="I308" s="1" t="s">
        <v>71</v>
      </c>
      <c r="J308" s="67">
        <v>57700.11</v>
      </c>
      <c r="K308" s="67">
        <v>50480.27</v>
      </c>
      <c r="L308" s="142">
        <v>51501.16</v>
      </c>
      <c r="M308" s="67">
        <v>57700.11</v>
      </c>
      <c r="N308" s="1">
        <v>5.95</v>
      </c>
      <c r="O308" s="115" t="s">
        <v>6</v>
      </c>
      <c r="P308" s="4"/>
    </row>
    <row r="309" spans="1:16" x14ac:dyDescent="0.3">
      <c r="A309" s="4"/>
      <c r="B309" s="141" t="s">
        <v>128</v>
      </c>
      <c r="C309" s="1" t="s">
        <v>145</v>
      </c>
      <c r="E309" s="1" t="s">
        <v>125</v>
      </c>
      <c r="F309" s="1" t="s">
        <v>126</v>
      </c>
      <c r="G309" s="1" t="s">
        <v>652</v>
      </c>
      <c r="H309" s="1" t="s">
        <v>260</v>
      </c>
      <c r="I309" s="1" t="s">
        <v>71</v>
      </c>
      <c r="J309" s="67">
        <v>57700.11</v>
      </c>
      <c r="K309" s="67">
        <v>50480.27</v>
      </c>
      <c r="L309" s="142">
        <v>51501.16</v>
      </c>
      <c r="M309" s="67">
        <v>57700.11</v>
      </c>
      <c r="N309" s="1">
        <v>5.95</v>
      </c>
      <c r="O309" s="115" t="s">
        <v>6</v>
      </c>
      <c r="P309" s="4"/>
    </row>
    <row r="310" spans="1:16" x14ac:dyDescent="0.3">
      <c r="A310" s="4"/>
      <c r="B310" s="141" t="s">
        <v>128</v>
      </c>
      <c r="C310" s="1" t="s">
        <v>145</v>
      </c>
      <c r="E310" s="1" t="s">
        <v>125</v>
      </c>
      <c r="F310" s="1" t="s">
        <v>126</v>
      </c>
      <c r="G310" s="1" t="s">
        <v>653</v>
      </c>
      <c r="H310" s="1" t="s">
        <v>447</v>
      </c>
      <c r="I310" s="1" t="s">
        <v>71</v>
      </c>
      <c r="J310" s="67">
        <v>54016.51</v>
      </c>
      <c r="K310" s="67">
        <v>50773.3</v>
      </c>
      <c r="L310" s="142">
        <v>50374.12</v>
      </c>
      <c r="M310" s="67">
        <v>54016.51</v>
      </c>
      <c r="N310" s="1">
        <v>5.85</v>
      </c>
      <c r="O310" s="115" t="s">
        <v>6</v>
      </c>
      <c r="P310" s="4"/>
    </row>
    <row r="311" spans="1:16" x14ac:dyDescent="0.3">
      <c r="A311" s="4"/>
      <c r="B311" s="141" t="s">
        <v>128</v>
      </c>
      <c r="C311" s="1" t="s">
        <v>145</v>
      </c>
      <c r="E311" s="1" t="s">
        <v>125</v>
      </c>
      <c r="F311" s="1" t="s">
        <v>126</v>
      </c>
      <c r="G311" s="1" t="s">
        <v>654</v>
      </c>
      <c r="H311" s="1" t="s">
        <v>447</v>
      </c>
      <c r="I311" s="1" t="s">
        <v>71</v>
      </c>
      <c r="J311" s="67">
        <v>54016.51</v>
      </c>
      <c r="K311" s="67">
        <v>50773.3</v>
      </c>
      <c r="L311" s="142">
        <v>50374.12</v>
      </c>
      <c r="M311" s="67">
        <v>54016.51</v>
      </c>
      <c r="N311" s="1">
        <v>5.85</v>
      </c>
      <c r="O311" s="115" t="s">
        <v>6</v>
      </c>
      <c r="P311" s="4"/>
    </row>
    <row r="312" spans="1:16" x14ac:dyDescent="0.3">
      <c r="A312" s="4"/>
      <c r="B312" s="141" t="s">
        <v>128</v>
      </c>
      <c r="C312" s="1" t="s">
        <v>145</v>
      </c>
      <c r="E312" s="1" t="s">
        <v>125</v>
      </c>
      <c r="F312" s="1" t="s">
        <v>126</v>
      </c>
      <c r="G312" s="1" t="s">
        <v>655</v>
      </c>
      <c r="H312" s="1" t="s">
        <v>447</v>
      </c>
      <c r="I312" s="1" t="s">
        <v>71</v>
      </c>
      <c r="J312" s="67">
        <v>54016.51</v>
      </c>
      <c r="K312" s="67">
        <v>50773.3</v>
      </c>
      <c r="L312" s="142">
        <v>50374.12</v>
      </c>
      <c r="M312" s="67">
        <v>54016.51</v>
      </c>
      <c r="N312" s="1">
        <v>5.85</v>
      </c>
      <c r="O312" s="115" t="s">
        <v>6</v>
      </c>
      <c r="P312" s="4"/>
    </row>
    <row r="313" spans="1:16" x14ac:dyDescent="0.3">
      <c r="A313" s="4"/>
      <c r="B313" s="141" t="s">
        <v>128</v>
      </c>
      <c r="C313" s="1" t="s">
        <v>145</v>
      </c>
      <c r="E313" s="1" t="s">
        <v>125</v>
      </c>
      <c r="F313" s="1" t="s">
        <v>126</v>
      </c>
      <c r="G313" s="1" t="s">
        <v>656</v>
      </c>
      <c r="H313" s="1" t="s">
        <v>447</v>
      </c>
      <c r="I313" s="1" t="s">
        <v>71</v>
      </c>
      <c r="J313" s="67">
        <v>54016.51</v>
      </c>
      <c r="K313" s="67">
        <v>50773.3</v>
      </c>
      <c r="L313" s="142">
        <v>50374.12</v>
      </c>
      <c r="M313" s="67">
        <v>54016.51</v>
      </c>
      <c r="N313" s="1">
        <v>5.85</v>
      </c>
      <c r="O313" s="115" t="s">
        <v>6</v>
      </c>
      <c r="P313" s="4"/>
    </row>
    <row r="314" spans="1:16" x14ac:dyDescent="0.3">
      <c r="A314" s="4"/>
      <c r="B314" s="141" t="s">
        <v>128</v>
      </c>
      <c r="C314" s="1" t="s">
        <v>145</v>
      </c>
      <c r="E314" s="1" t="s">
        <v>125</v>
      </c>
      <c r="F314" s="1" t="s">
        <v>126</v>
      </c>
      <c r="G314" s="1" t="s">
        <v>657</v>
      </c>
      <c r="H314" s="1" t="s">
        <v>447</v>
      </c>
      <c r="I314" s="1" t="s">
        <v>71</v>
      </c>
      <c r="J314" s="67">
        <v>54016.51</v>
      </c>
      <c r="K314" s="67">
        <v>50773.3</v>
      </c>
      <c r="L314" s="142">
        <v>50374.12</v>
      </c>
      <c r="M314" s="67">
        <v>54016.51</v>
      </c>
      <c r="N314" s="1">
        <v>5.85</v>
      </c>
      <c r="O314" s="115" t="s">
        <v>6</v>
      </c>
      <c r="P314" s="4"/>
    </row>
    <row r="315" spans="1:16" x14ac:dyDescent="0.3">
      <c r="A315" s="4"/>
      <c r="B315" s="141" t="s">
        <v>128</v>
      </c>
      <c r="C315" s="1" t="s">
        <v>145</v>
      </c>
      <c r="E315" s="1" t="s">
        <v>125</v>
      </c>
      <c r="F315" s="1" t="s">
        <v>126</v>
      </c>
      <c r="G315" s="1" t="s">
        <v>658</v>
      </c>
      <c r="H315" s="1" t="s">
        <v>447</v>
      </c>
      <c r="I315" s="1" t="s">
        <v>71</v>
      </c>
      <c r="J315" s="67">
        <v>54016.51</v>
      </c>
      <c r="K315" s="67">
        <v>50773.3</v>
      </c>
      <c r="L315" s="142">
        <v>50374.12</v>
      </c>
      <c r="M315" s="67">
        <v>54016.51</v>
      </c>
      <c r="N315" s="1">
        <v>5.85</v>
      </c>
      <c r="O315" s="115" t="s">
        <v>6</v>
      </c>
      <c r="P315" s="4"/>
    </row>
    <row r="316" spans="1:16" x14ac:dyDescent="0.3">
      <c r="A316" s="4"/>
      <c r="B316" s="141" t="s">
        <v>128</v>
      </c>
      <c r="C316" s="1" t="s">
        <v>145</v>
      </c>
      <c r="E316" s="1" t="s">
        <v>125</v>
      </c>
      <c r="F316" s="1" t="s">
        <v>126</v>
      </c>
      <c r="G316" s="1" t="s">
        <v>659</v>
      </c>
      <c r="H316" s="1" t="s">
        <v>447</v>
      </c>
      <c r="I316" s="1" t="s">
        <v>71</v>
      </c>
      <c r="J316" s="67">
        <v>54016.51</v>
      </c>
      <c r="K316" s="67">
        <v>50773.3</v>
      </c>
      <c r="L316" s="142">
        <v>50374.12</v>
      </c>
      <c r="M316" s="67">
        <v>54016.51</v>
      </c>
      <c r="N316" s="1">
        <v>5.85</v>
      </c>
      <c r="O316" s="115" t="s">
        <v>6</v>
      </c>
      <c r="P316" s="4"/>
    </row>
    <row r="317" spans="1:16" x14ac:dyDescent="0.3">
      <c r="A317" s="4"/>
      <c r="B317" s="141" t="s">
        <v>128</v>
      </c>
      <c r="C317" s="1" t="s">
        <v>145</v>
      </c>
      <c r="E317" s="1" t="s">
        <v>125</v>
      </c>
      <c r="F317" s="1" t="s">
        <v>126</v>
      </c>
      <c r="G317" s="1" t="s">
        <v>660</v>
      </c>
      <c r="H317" s="1" t="s">
        <v>447</v>
      </c>
      <c r="I317" s="1" t="s">
        <v>71</v>
      </c>
      <c r="J317" s="67">
        <v>54016.51</v>
      </c>
      <c r="K317" s="67">
        <v>50773.3</v>
      </c>
      <c r="L317" s="142">
        <v>50374.12</v>
      </c>
      <c r="M317" s="67">
        <v>54016.51</v>
      </c>
      <c r="N317" s="1">
        <v>5.85</v>
      </c>
      <c r="O317" s="115" t="s">
        <v>6</v>
      </c>
      <c r="P317" s="4"/>
    </row>
    <row r="318" spans="1:16" x14ac:dyDescent="0.3">
      <c r="A318" s="4"/>
      <c r="B318" s="141" t="s">
        <v>128</v>
      </c>
      <c r="C318" s="1" t="s">
        <v>145</v>
      </c>
      <c r="E318" s="1" t="s">
        <v>125</v>
      </c>
      <c r="F318" s="1" t="s">
        <v>126</v>
      </c>
      <c r="G318" s="1" t="s">
        <v>661</v>
      </c>
      <c r="H318" s="1" t="s">
        <v>447</v>
      </c>
      <c r="I318" s="1" t="s">
        <v>71</v>
      </c>
      <c r="J318" s="67">
        <v>54016.51</v>
      </c>
      <c r="K318" s="67">
        <v>50773.3</v>
      </c>
      <c r="L318" s="142">
        <v>50374.12</v>
      </c>
      <c r="M318" s="67">
        <v>54016.51</v>
      </c>
      <c r="N318" s="1">
        <v>5.85</v>
      </c>
      <c r="O318" s="115" t="s">
        <v>6</v>
      </c>
      <c r="P318" s="4"/>
    </row>
    <row r="319" spans="1:16" x14ac:dyDescent="0.3">
      <c r="A319" s="4"/>
      <c r="B319" s="141" t="s">
        <v>128</v>
      </c>
      <c r="C319" s="1" t="s">
        <v>145</v>
      </c>
      <c r="E319" s="1" t="s">
        <v>125</v>
      </c>
      <c r="F319" s="1" t="s">
        <v>126</v>
      </c>
      <c r="G319" s="1" t="s">
        <v>661</v>
      </c>
      <c r="H319" s="1" t="s">
        <v>447</v>
      </c>
      <c r="I319" s="1" t="s">
        <v>71</v>
      </c>
      <c r="J319" s="67">
        <v>54016.51</v>
      </c>
      <c r="K319" s="67">
        <v>50773.3</v>
      </c>
      <c r="L319" s="142">
        <v>50374.12</v>
      </c>
      <c r="M319" s="67">
        <v>54016.51</v>
      </c>
      <c r="N319" s="1">
        <v>5.85</v>
      </c>
      <c r="O319" s="115" t="s">
        <v>6</v>
      </c>
      <c r="P319" s="4"/>
    </row>
    <row r="320" spans="1:16" x14ac:dyDescent="0.3">
      <c r="A320" s="4"/>
      <c r="B320" s="141" t="s">
        <v>128</v>
      </c>
      <c r="C320" s="1" t="s">
        <v>145</v>
      </c>
      <c r="E320" s="1" t="s">
        <v>125</v>
      </c>
      <c r="F320" s="1" t="s">
        <v>126</v>
      </c>
      <c r="G320" s="1" t="s">
        <v>662</v>
      </c>
      <c r="H320" s="1" t="s">
        <v>447</v>
      </c>
      <c r="I320" s="1" t="s">
        <v>71</v>
      </c>
      <c r="J320" s="67">
        <v>54016.51</v>
      </c>
      <c r="K320" s="67">
        <v>50773.3</v>
      </c>
      <c r="L320" s="142">
        <v>50374.12</v>
      </c>
      <c r="M320" s="67">
        <v>54016.51</v>
      </c>
      <c r="N320" s="1">
        <v>5.85</v>
      </c>
      <c r="O320" s="115" t="s">
        <v>6</v>
      </c>
      <c r="P320" s="4"/>
    </row>
    <row r="321" spans="1:16" x14ac:dyDescent="0.3">
      <c r="A321" s="4"/>
      <c r="B321" s="141" t="s">
        <v>128</v>
      </c>
      <c r="C321" s="1" t="s">
        <v>145</v>
      </c>
      <c r="E321" s="1" t="s">
        <v>125</v>
      </c>
      <c r="F321" s="1" t="s">
        <v>126</v>
      </c>
      <c r="G321" s="1" t="s">
        <v>663</v>
      </c>
      <c r="H321" s="1" t="s">
        <v>447</v>
      </c>
      <c r="I321" s="1" t="s">
        <v>71</v>
      </c>
      <c r="J321" s="67">
        <v>54016.51</v>
      </c>
      <c r="K321" s="67">
        <v>50773.3</v>
      </c>
      <c r="L321" s="142">
        <v>50374.12</v>
      </c>
      <c r="M321" s="67">
        <v>54016.51</v>
      </c>
      <c r="N321" s="1">
        <v>5.85</v>
      </c>
      <c r="O321" s="115" t="s">
        <v>6</v>
      </c>
      <c r="P321" s="4"/>
    </row>
    <row r="322" spans="1:16" x14ac:dyDescent="0.3">
      <c r="A322" s="4"/>
      <c r="B322" s="141" t="s">
        <v>128</v>
      </c>
      <c r="C322" s="1" t="s">
        <v>145</v>
      </c>
      <c r="E322" s="1" t="s">
        <v>125</v>
      </c>
      <c r="F322" s="1" t="s">
        <v>126</v>
      </c>
      <c r="G322" s="1" t="s">
        <v>664</v>
      </c>
      <c r="H322" s="1" t="s">
        <v>447</v>
      </c>
      <c r="I322" s="1" t="s">
        <v>71</v>
      </c>
      <c r="J322" s="67">
        <v>54016.51</v>
      </c>
      <c r="K322" s="67">
        <v>50773.3</v>
      </c>
      <c r="L322" s="142">
        <v>50374.12</v>
      </c>
      <c r="M322" s="67">
        <v>54016.51</v>
      </c>
      <c r="N322" s="1">
        <v>5.85</v>
      </c>
      <c r="O322" s="115" t="s">
        <v>6</v>
      </c>
      <c r="P322" s="4"/>
    </row>
    <row r="323" spans="1:16" x14ac:dyDescent="0.3">
      <c r="A323" s="4"/>
      <c r="B323" s="141" t="s">
        <v>128</v>
      </c>
      <c r="C323" s="1" t="s">
        <v>145</v>
      </c>
      <c r="E323" s="1" t="s">
        <v>125</v>
      </c>
      <c r="F323" s="1" t="s">
        <v>126</v>
      </c>
      <c r="G323" s="1" t="s">
        <v>665</v>
      </c>
      <c r="H323" s="1" t="s">
        <v>447</v>
      </c>
      <c r="I323" s="1" t="s">
        <v>71</v>
      </c>
      <c r="J323" s="67">
        <v>54016.51</v>
      </c>
      <c r="K323" s="67">
        <v>50773.3</v>
      </c>
      <c r="L323" s="142">
        <v>50374.12</v>
      </c>
      <c r="M323" s="67">
        <v>54016.51</v>
      </c>
      <c r="N323" s="1">
        <v>5.85</v>
      </c>
      <c r="O323" s="115" t="s">
        <v>6</v>
      </c>
      <c r="P323" s="4"/>
    </row>
    <row r="324" spans="1:16" x14ac:dyDescent="0.3">
      <c r="A324" s="4"/>
      <c r="B324" s="141" t="s">
        <v>128</v>
      </c>
      <c r="C324" s="1" t="s">
        <v>145</v>
      </c>
      <c r="E324" s="1" t="s">
        <v>125</v>
      </c>
      <c r="F324" s="1" t="s">
        <v>126</v>
      </c>
      <c r="G324" s="1" t="s">
        <v>666</v>
      </c>
      <c r="H324" s="1" t="s">
        <v>447</v>
      </c>
      <c r="I324" s="1" t="s">
        <v>71</v>
      </c>
      <c r="J324" s="67">
        <v>54016.51</v>
      </c>
      <c r="K324" s="67">
        <v>50773.3</v>
      </c>
      <c r="L324" s="142">
        <v>50374.12</v>
      </c>
      <c r="M324" s="67">
        <v>54016.51</v>
      </c>
      <c r="N324" s="1">
        <v>5.85</v>
      </c>
      <c r="O324" s="115" t="s">
        <v>6</v>
      </c>
      <c r="P324" s="4"/>
    </row>
    <row r="325" spans="1:16" x14ac:dyDescent="0.3">
      <c r="A325" s="4"/>
      <c r="B325" s="141" t="s">
        <v>128</v>
      </c>
      <c r="C325" s="1" t="s">
        <v>145</v>
      </c>
      <c r="E325" s="1" t="s">
        <v>125</v>
      </c>
      <c r="F325" s="1" t="s">
        <v>126</v>
      </c>
      <c r="G325" s="1" t="s">
        <v>667</v>
      </c>
      <c r="H325" s="1" t="s">
        <v>447</v>
      </c>
      <c r="I325" s="1" t="s">
        <v>71</v>
      </c>
      <c r="J325" s="67">
        <v>54016.51</v>
      </c>
      <c r="K325" s="67">
        <v>50773.3</v>
      </c>
      <c r="L325" s="142">
        <v>50374.12</v>
      </c>
      <c r="M325" s="67">
        <v>54016.51</v>
      </c>
      <c r="N325" s="1">
        <v>5.85</v>
      </c>
      <c r="O325" s="115" t="s">
        <v>6</v>
      </c>
      <c r="P325" s="4"/>
    </row>
    <row r="326" spans="1:16" x14ac:dyDescent="0.3">
      <c r="A326" s="4"/>
      <c r="B326" s="141" t="s">
        <v>128</v>
      </c>
      <c r="C326" s="1" t="s">
        <v>145</v>
      </c>
      <c r="E326" s="1" t="s">
        <v>125</v>
      </c>
      <c r="F326" s="1" t="s">
        <v>126</v>
      </c>
      <c r="G326" s="1" t="s">
        <v>668</v>
      </c>
      <c r="H326" s="1" t="s">
        <v>447</v>
      </c>
      <c r="I326" s="1" t="s">
        <v>71</v>
      </c>
      <c r="J326" s="67">
        <v>54016.51</v>
      </c>
      <c r="K326" s="67">
        <v>50773.3</v>
      </c>
      <c r="L326" s="142">
        <v>50374.12</v>
      </c>
      <c r="M326" s="67">
        <v>54016.51</v>
      </c>
      <c r="N326" s="1">
        <v>5.85</v>
      </c>
      <c r="O326" s="115" t="s">
        <v>6</v>
      </c>
      <c r="P326" s="4"/>
    </row>
    <row r="327" spans="1:16" x14ac:dyDescent="0.3">
      <c r="A327" s="4"/>
      <c r="B327" s="141" t="s">
        <v>128</v>
      </c>
      <c r="C327" s="1" t="s">
        <v>145</v>
      </c>
      <c r="E327" s="1" t="s">
        <v>125</v>
      </c>
      <c r="F327" s="1" t="s">
        <v>126</v>
      </c>
      <c r="G327" s="1" t="s">
        <v>669</v>
      </c>
      <c r="H327" s="1" t="s">
        <v>447</v>
      </c>
      <c r="I327" s="1" t="s">
        <v>71</v>
      </c>
      <c r="J327" s="67">
        <v>54016.51</v>
      </c>
      <c r="K327" s="67">
        <v>50773.3</v>
      </c>
      <c r="L327" s="142">
        <v>50374.12</v>
      </c>
      <c r="M327" s="67">
        <v>54016.51</v>
      </c>
      <c r="N327" s="1">
        <v>5.85</v>
      </c>
      <c r="O327" s="115" t="s">
        <v>6</v>
      </c>
      <c r="P327" s="4"/>
    </row>
    <row r="328" spans="1:16" x14ac:dyDescent="0.3">
      <c r="A328" s="4"/>
      <c r="B328" s="141" t="s">
        <v>128</v>
      </c>
      <c r="C328" s="1" t="s">
        <v>145</v>
      </c>
      <c r="E328" s="1" t="s">
        <v>125</v>
      </c>
      <c r="F328" s="1" t="s">
        <v>126</v>
      </c>
      <c r="G328" s="1" t="s">
        <v>670</v>
      </c>
      <c r="H328" s="1" t="s">
        <v>447</v>
      </c>
      <c r="I328" s="1" t="s">
        <v>71</v>
      </c>
      <c r="J328" s="67">
        <v>54016.51</v>
      </c>
      <c r="K328" s="67">
        <v>50773.3</v>
      </c>
      <c r="L328" s="142">
        <v>50374.12</v>
      </c>
      <c r="M328" s="67">
        <v>54016.51</v>
      </c>
      <c r="N328" s="1">
        <v>5.85</v>
      </c>
      <c r="O328" s="115" t="s">
        <v>6</v>
      </c>
      <c r="P328" s="4"/>
    </row>
    <row r="329" spans="1:16" x14ac:dyDescent="0.3">
      <c r="A329" s="4"/>
      <c r="B329" s="141" t="s">
        <v>128</v>
      </c>
      <c r="C329" s="1" t="s">
        <v>145</v>
      </c>
      <c r="E329" s="1" t="s">
        <v>125</v>
      </c>
      <c r="F329" s="1" t="s">
        <v>126</v>
      </c>
      <c r="G329" s="1" t="s">
        <v>671</v>
      </c>
      <c r="H329" s="1" t="s">
        <v>447</v>
      </c>
      <c r="I329" s="1" t="s">
        <v>71</v>
      </c>
      <c r="J329" s="67">
        <v>54016.51</v>
      </c>
      <c r="K329" s="67">
        <v>50773.3</v>
      </c>
      <c r="L329" s="142">
        <v>50374.12</v>
      </c>
      <c r="M329" s="67">
        <v>54016.51</v>
      </c>
      <c r="N329" s="1">
        <v>5.85</v>
      </c>
      <c r="O329" s="115" t="s">
        <v>6</v>
      </c>
      <c r="P329" s="4"/>
    </row>
    <row r="330" spans="1:16" x14ac:dyDescent="0.3">
      <c r="A330" s="4"/>
      <c r="B330" s="141" t="s">
        <v>128</v>
      </c>
      <c r="C330" s="1" t="s">
        <v>145</v>
      </c>
      <c r="E330" s="1" t="s">
        <v>125</v>
      </c>
      <c r="F330" s="1" t="s">
        <v>126</v>
      </c>
      <c r="G330" s="1" t="s">
        <v>672</v>
      </c>
      <c r="H330" s="1" t="s">
        <v>448</v>
      </c>
      <c r="I330" s="1" t="s">
        <v>71</v>
      </c>
      <c r="J330" s="67">
        <v>560582.82999999996</v>
      </c>
      <c r="K330" s="67">
        <v>500468.93</v>
      </c>
      <c r="L330" s="142">
        <v>507153.69</v>
      </c>
      <c r="M330" s="67">
        <v>560582.82999999996</v>
      </c>
      <c r="N330" s="1">
        <v>6</v>
      </c>
      <c r="O330" s="115" t="s">
        <v>6</v>
      </c>
      <c r="P330" s="4"/>
    </row>
    <row r="331" spans="1:16" x14ac:dyDescent="0.3">
      <c r="A331" s="4"/>
      <c r="B331" s="141" t="s">
        <v>128</v>
      </c>
      <c r="C331" s="1" t="s">
        <v>145</v>
      </c>
      <c r="E331" s="1" t="s">
        <v>125</v>
      </c>
      <c r="F331" s="1" t="s">
        <v>126</v>
      </c>
      <c r="G331" s="1" t="s">
        <v>673</v>
      </c>
      <c r="H331" s="1" t="s">
        <v>448</v>
      </c>
      <c r="I331" s="1" t="s">
        <v>71</v>
      </c>
      <c r="J331" s="67">
        <v>560582.82999999996</v>
      </c>
      <c r="K331" s="67">
        <v>500468.93</v>
      </c>
      <c r="L331" s="142">
        <v>507153.69</v>
      </c>
      <c r="M331" s="67">
        <v>560582.82999999996</v>
      </c>
      <c r="N331" s="1">
        <v>6</v>
      </c>
      <c r="O331" s="115" t="s">
        <v>6</v>
      </c>
      <c r="P331" s="4"/>
    </row>
    <row r="332" spans="1:16" x14ac:dyDescent="0.3">
      <c r="A332" s="4"/>
      <c r="B332" s="141" t="s">
        <v>128</v>
      </c>
      <c r="C332" s="1" t="s">
        <v>145</v>
      </c>
      <c r="E332" s="1" t="s">
        <v>125</v>
      </c>
      <c r="F332" s="1" t="s">
        <v>126</v>
      </c>
      <c r="G332" s="1" t="s">
        <v>674</v>
      </c>
      <c r="H332" s="1" t="s">
        <v>448</v>
      </c>
      <c r="I332" s="1" t="s">
        <v>71</v>
      </c>
      <c r="J332" s="67">
        <v>560582.82999999996</v>
      </c>
      <c r="K332" s="67">
        <v>500468.93</v>
      </c>
      <c r="L332" s="142">
        <v>507153.69</v>
      </c>
      <c r="M332" s="67">
        <v>560582.82999999996</v>
      </c>
      <c r="N332" s="1">
        <v>6</v>
      </c>
      <c r="O332" s="115" t="s">
        <v>6</v>
      </c>
      <c r="P332" s="4"/>
    </row>
    <row r="333" spans="1:16" x14ac:dyDescent="0.3">
      <c r="A333" s="4"/>
      <c r="B333" s="141" t="s">
        <v>128</v>
      </c>
      <c r="C333" s="1" t="s">
        <v>145</v>
      </c>
      <c r="E333" s="1" t="s">
        <v>125</v>
      </c>
      <c r="F333" s="1" t="s">
        <v>126</v>
      </c>
      <c r="G333" s="1" t="s">
        <v>675</v>
      </c>
      <c r="H333" s="1" t="s">
        <v>448</v>
      </c>
      <c r="I333" s="1" t="s">
        <v>71</v>
      </c>
      <c r="J333" s="67">
        <v>560582.82999999996</v>
      </c>
      <c r="K333" s="67">
        <v>500468.93</v>
      </c>
      <c r="L333" s="142">
        <v>507153.69</v>
      </c>
      <c r="M333" s="67">
        <v>560582.82999999996</v>
      </c>
      <c r="N333" s="1">
        <v>6</v>
      </c>
      <c r="O333" s="115" t="s">
        <v>6</v>
      </c>
      <c r="P333" s="4"/>
    </row>
    <row r="334" spans="1:16" x14ac:dyDescent="0.3">
      <c r="A334" s="4"/>
      <c r="B334" s="141" t="s">
        <v>128</v>
      </c>
      <c r="C334" s="1" t="s">
        <v>145</v>
      </c>
      <c r="E334" s="1" t="s">
        <v>125</v>
      </c>
      <c r="F334" s="1" t="s">
        <v>126</v>
      </c>
      <c r="G334" s="1" t="s">
        <v>676</v>
      </c>
      <c r="H334" s="1" t="s">
        <v>449</v>
      </c>
      <c r="I334" s="1" t="s">
        <v>71</v>
      </c>
      <c r="J334" s="67">
        <v>298794.49</v>
      </c>
      <c r="K334" s="67">
        <v>252380.24</v>
      </c>
      <c r="L334" s="142">
        <v>254229.25</v>
      </c>
      <c r="M334" s="67">
        <v>298794.49</v>
      </c>
      <c r="N334" s="1">
        <v>6.2</v>
      </c>
      <c r="O334" s="115" t="s">
        <v>6</v>
      </c>
      <c r="P334" s="4"/>
    </row>
    <row r="335" spans="1:16" x14ac:dyDescent="0.3">
      <c r="A335" s="4"/>
      <c r="B335" s="141" t="s">
        <v>128</v>
      </c>
      <c r="C335" s="1" t="s">
        <v>145</v>
      </c>
      <c r="E335" s="1" t="s">
        <v>125</v>
      </c>
      <c r="F335" s="1" t="s">
        <v>126</v>
      </c>
      <c r="G335" s="1" t="s">
        <v>677</v>
      </c>
      <c r="H335" s="1" t="s">
        <v>449</v>
      </c>
      <c r="I335" s="1" t="s">
        <v>71</v>
      </c>
      <c r="J335" s="67">
        <v>298794.49</v>
      </c>
      <c r="K335" s="67">
        <v>252380.24</v>
      </c>
      <c r="L335" s="142">
        <v>254229.25</v>
      </c>
      <c r="M335" s="67">
        <v>298794.49</v>
      </c>
      <c r="N335" s="1">
        <v>6.2</v>
      </c>
      <c r="O335" s="115" t="s">
        <v>6</v>
      </c>
      <c r="P335" s="4"/>
    </row>
    <row r="336" spans="1:16" x14ac:dyDescent="0.3">
      <c r="A336" s="4"/>
      <c r="B336" s="141" t="s">
        <v>128</v>
      </c>
      <c r="C336" s="1" t="s">
        <v>145</v>
      </c>
      <c r="E336" s="1" t="s">
        <v>125</v>
      </c>
      <c r="F336" s="1" t="s">
        <v>126</v>
      </c>
      <c r="G336" s="1" t="s">
        <v>678</v>
      </c>
      <c r="H336" s="1" t="s">
        <v>449</v>
      </c>
      <c r="I336" s="1" t="s">
        <v>71</v>
      </c>
      <c r="J336" s="67">
        <v>298794.49</v>
      </c>
      <c r="K336" s="67">
        <v>252380.24</v>
      </c>
      <c r="L336" s="142">
        <v>254229.25</v>
      </c>
      <c r="M336" s="67">
        <v>298794.49</v>
      </c>
      <c r="N336" s="1">
        <v>6.2</v>
      </c>
      <c r="O336" s="115" t="s">
        <v>6</v>
      </c>
      <c r="P336" s="4"/>
    </row>
    <row r="337" spans="1:16" x14ac:dyDescent="0.3">
      <c r="A337" s="4"/>
      <c r="B337" s="141" t="s">
        <v>128</v>
      </c>
      <c r="C337" s="1" t="s">
        <v>145</v>
      </c>
      <c r="E337" s="1" t="s">
        <v>125</v>
      </c>
      <c r="F337" s="1" t="s">
        <v>126</v>
      </c>
      <c r="G337" s="1" t="s">
        <v>679</v>
      </c>
      <c r="H337" s="1" t="s">
        <v>449</v>
      </c>
      <c r="I337" s="1" t="s">
        <v>71</v>
      </c>
      <c r="J337" s="67">
        <v>298794.49</v>
      </c>
      <c r="K337" s="67">
        <v>252380.24</v>
      </c>
      <c r="L337" s="142">
        <v>254229.25</v>
      </c>
      <c r="M337" s="67">
        <v>298794.49</v>
      </c>
      <c r="N337" s="1">
        <v>6.2</v>
      </c>
      <c r="O337" s="115" t="s">
        <v>6</v>
      </c>
      <c r="P337" s="4"/>
    </row>
    <row r="338" spans="1:16" x14ac:dyDescent="0.3">
      <c r="A338" s="4"/>
      <c r="B338" s="141" t="s">
        <v>128</v>
      </c>
      <c r="C338" s="1" t="s">
        <v>145</v>
      </c>
      <c r="E338" s="1" t="s">
        <v>125</v>
      </c>
      <c r="F338" s="1" t="s">
        <v>126</v>
      </c>
      <c r="G338" s="1" t="s">
        <v>680</v>
      </c>
      <c r="H338" s="1" t="s">
        <v>449</v>
      </c>
      <c r="I338" s="1" t="s">
        <v>71</v>
      </c>
      <c r="J338" s="67">
        <v>298794.49</v>
      </c>
      <c r="K338" s="67">
        <v>252380.24</v>
      </c>
      <c r="L338" s="142">
        <v>254229.25</v>
      </c>
      <c r="M338" s="67">
        <v>298794.49</v>
      </c>
      <c r="N338" s="1">
        <v>6.2</v>
      </c>
      <c r="O338" s="115" t="s">
        <v>6</v>
      </c>
      <c r="P338" s="4"/>
    </row>
    <row r="339" spans="1:16" x14ac:dyDescent="0.3">
      <c r="A339" s="4"/>
      <c r="B339" s="141" t="s">
        <v>128</v>
      </c>
      <c r="C339" s="1" t="s">
        <v>145</v>
      </c>
      <c r="E339" s="1" t="s">
        <v>125</v>
      </c>
      <c r="F339" s="1" t="s">
        <v>126</v>
      </c>
      <c r="G339" s="1" t="s">
        <v>681</v>
      </c>
      <c r="H339" s="1" t="s">
        <v>449</v>
      </c>
      <c r="I339" s="1" t="s">
        <v>71</v>
      </c>
      <c r="J339" s="67">
        <v>298794.49</v>
      </c>
      <c r="K339" s="67">
        <v>252380.24</v>
      </c>
      <c r="L339" s="142">
        <v>254229.25</v>
      </c>
      <c r="M339" s="67">
        <v>298794.49</v>
      </c>
      <c r="N339" s="1">
        <v>6.2</v>
      </c>
      <c r="O339" s="115" t="s">
        <v>6</v>
      </c>
      <c r="P339" s="4"/>
    </row>
    <row r="340" spans="1:16" x14ac:dyDescent="0.3">
      <c r="A340" s="4"/>
      <c r="B340" s="141" t="s">
        <v>128</v>
      </c>
      <c r="C340" s="1" t="s">
        <v>145</v>
      </c>
      <c r="E340" s="1" t="s">
        <v>125</v>
      </c>
      <c r="F340" s="1" t="s">
        <v>126</v>
      </c>
      <c r="G340" s="1" t="s">
        <v>682</v>
      </c>
      <c r="H340" s="1" t="s">
        <v>450</v>
      </c>
      <c r="I340" s="1" t="s">
        <v>71</v>
      </c>
      <c r="J340" s="67">
        <v>298794.48</v>
      </c>
      <c r="K340" s="67">
        <v>252635.51999999999</v>
      </c>
      <c r="L340" s="142">
        <v>253886.55</v>
      </c>
      <c r="M340" s="67">
        <v>298794.48</v>
      </c>
      <c r="N340" s="1">
        <v>6.2</v>
      </c>
      <c r="O340" s="115" t="s">
        <v>6</v>
      </c>
      <c r="P340" s="4"/>
    </row>
    <row r="341" spans="1:16" x14ac:dyDescent="0.3">
      <c r="A341" s="4"/>
      <c r="B341" s="141" t="s">
        <v>128</v>
      </c>
      <c r="C341" s="1" t="s">
        <v>145</v>
      </c>
      <c r="E341" s="1" t="s">
        <v>125</v>
      </c>
      <c r="F341" s="1" t="s">
        <v>126</v>
      </c>
      <c r="G341" s="1" t="s">
        <v>683</v>
      </c>
      <c r="H341" s="1" t="s">
        <v>450</v>
      </c>
      <c r="I341" s="1" t="s">
        <v>71</v>
      </c>
      <c r="J341" s="67">
        <v>298794.48</v>
      </c>
      <c r="K341" s="67">
        <v>252630.94</v>
      </c>
      <c r="L341" s="142">
        <v>253882.47</v>
      </c>
      <c r="M341" s="67">
        <v>298794.48</v>
      </c>
      <c r="N341" s="1">
        <v>6.2</v>
      </c>
      <c r="O341" s="115" t="s">
        <v>6</v>
      </c>
      <c r="P341" s="4"/>
    </row>
    <row r="342" spans="1:16" x14ac:dyDescent="0.3">
      <c r="A342" s="4"/>
      <c r="B342" s="141" t="s">
        <v>128</v>
      </c>
      <c r="C342" s="1" t="s">
        <v>145</v>
      </c>
      <c r="E342" s="1" t="s">
        <v>125</v>
      </c>
      <c r="F342" s="1" t="s">
        <v>126</v>
      </c>
      <c r="G342" s="1" t="s">
        <v>684</v>
      </c>
      <c r="H342" s="1" t="s">
        <v>450</v>
      </c>
      <c r="I342" s="1" t="s">
        <v>71</v>
      </c>
      <c r="J342" s="67">
        <v>119517.75</v>
      </c>
      <c r="K342" s="67">
        <v>101214.84</v>
      </c>
      <c r="L342" s="142">
        <v>101561.13</v>
      </c>
      <c r="M342" s="67">
        <v>119517.75</v>
      </c>
      <c r="N342" s="1">
        <v>6.2</v>
      </c>
      <c r="O342" s="115" t="s">
        <v>6</v>
      </c>
      <c r="P342" s="4"/>
    </row>
    <row r="343" spans="1:16" x14ac:dyDescent="0.3">
      <c r="A343" s="4"/>
      <c r="B343" s="141" t="s">
        <v>128</v>
      </c>
      <c r="C343" s="1" t="s">
        <v>145</v>
      </c>
      <c r="E343" s="1" t="s">
        <v>125</v>
      </c>
      <c r="F343" s="1" t="s">
        <v>126</v>
      </c>
      <c r="G343" s="1" t="s">
        <v>685</v>
      </c>
      <c r="H343" s="1" t="s">
        <v>451</v>
      </c>
      <c r="I343" s="1" t="s">
        <v>71</v>
      </c>
      <c r="J343" s="67">
        <v>560082.22</v>
      </c>
      <c r="K343" s="67">
        <v>507341.69</v>
      </c>
      <c r="L343" s="142">
        <v>501538.86</v>
      </c>
      <c r="M343" s="67">
        <v>560082.22</v>
      </c>
      <c r="N343" s="1">
        <v>6</v>
      </c>
      <c r="O343" s="115" t="s">
        <v>6</v>
      </c>
      <c r="P343" s="4"/>
    </row>
    <row r="344" spans="1:16" x14ac:dyDescent="0.3">
      <c r="A344" s="4"/>
      <c r="B344" s="141" t="s">
        <v>128</v>
      </c>
      <c r="C344" s="1" t="s">
        <v>145</v>
      </c>
      <c r="E344" s="1" t="s">
        <v>125</v>
      </c>
      <c r="F344" s="1" t="s">
        <v>126</v>
      </c>
      <c r="G344" s="1" t="s">
        <v>686</v>
      </c>
      <c r="H344" s="1" t="s">
        <v>451</v>
      </c>
      <c r="I344" s="1" t="s">
        <v>71</v>
      </c>
      <c r="J344" s="67">
        <v>560082.22</v>
      </c>
      <c r="K344" s="67">
        <v>507341.69</v>
      </c>
      <c r="L344" s="142">
        <v>501538.86</v>
      </c>
      <c r="M344" s="67">
        <v>560082.22</v>
      </c>
      <c r="N344" s="1">
        <v>6</v>
      </c>
      <c r="O344" s="115" t="s">
        <v>6</v>
      </c>
      <c r="P344" s="4"/>
    </row>
    <row r="345" spans="1:16" x14ac:dyDescent="0.3">
      <c r="A345" s="4"/>
      <c r="B345" s="141" t="s">
        <v>128</v>
      </c>
      <c r="C345" s="1" t="s">
        <v>145</v>
      </c>
      <c r="E345" s="1" t="s">
        <v>125</v>
      </c>
      <c r="F345" s="1" t="s">
        <v>126</v>
      </c>
      <c r="G345" s="1" t="s">
        <v>687</v>
      </c>
      <c r="H345" s="1" t="s">
        <v>451</v>
      </c>
      <c r="I345" s="1" t="s">
        <v>71</v>
      </c>
      <c r="J345" s="67">
        <v>560082.22</v>
      </c>
      <c r="K345" s="67">
        <v>507341.69</v>
      </c>
      <c r="L345" s="142">
        <v>501538.86</v>
      </c>
      <c r="M345" s="67">
        <v>560082.22</v>
      </c>
      <c r="N345" s="1">
        <v>6</v>
      </c>
      <c r="O345" s="115" t="s">
        <v>6</v>
      </c>
      <c r="P345" s="4"/>
    </row>
    <row r="346" spans="1:16" x14ac:dyDescent="0.3">
      <c r="A346" s="4"/>
      <c r="B346" s="141" t="s">
        <v>128</v>
      </c>
      <c r="C346" s="1" t="s">
        <v>145</v>
      </c>
      <c r="E346" s="1" t="s">
        <v>125</v>
      </c>
      <c r="F346" s="1" t="s">
        <v>126</v>
      </c>
      <c r="G346" s="1" t="s">
        <v>688</v>
      </c>
      <c r="H346" s="1" t="s">
        <v>451</v>
      </c>
      <c r="I346" s="1" t="s">
        <v>71</v>
      </c>
      <c r="J346" s="67">
        <v>560082.22</v>
      </c>
      <c r="K346" s="67">
        <v>507341.69</v>
      </c>
      <c r="L346" s="142">
        <v>501538.86</v>
      </c>
      <c r="M346" s="67">
        <v>560082.22</v>
      </c>
      <c r="N346" s="1">
        <v>6</v>
      </c>
      <c r="O346" s="115" t="s">
        <v>6</v>
      </c>
      <c r="P346" s="4"/>
    </row>
    <row r="347" spans="1:16" x14ac:dyDescent="0.3">
      <c r="A347" s="4"/>
      <c r="B347" s="141" t="s">
        <v>128</v>
      </c>
      <c r="C347" s="1" t="s">
        <v>145</v>
      </c>
      <c r="E347" s="1" t="s">
        <v>125</v>
      </c>
      <c r="F347" s="1" t="s">
        <v>126</v>
      </c>
      <c r="G347" s="1" t="s">
        <v>689</v>
      </c>
      <c r="H347" s="1" t="s">
        <v>690</v>
      </c>
      <c r="I347" s="1" t="s">
        <v>71</v>
      </c>
      <c r="J347" s="67">
        <v>295040.42</v>
      </c>
      <c r="K347" s="67">
        <v>249335.69</v>
      </c>
      <c r="L347" s="142">
        <v>252438.22</v>
      </c>
      <c r="M347" s="67">
        <v>295040.42</v>
      </c>
      <c r="N347" s="1">
        <v>6.15</v>
      </c>
      <c r="O347" s="115" t="s">
        <v>6</v>
      </c>
      <c r="P347" s="4"/>
    </row>
    <row r="348" spans="1:16" x14ac:dyDescent="0.3">
      <c r="A348" s="4"/>
      <c r="B348" s="141" t="s">
        <v>128</v>
      </c>
      <c r="C348" s="1" t="s">
        <v>145</v>
      </c>
      <c r="E348" s="1" t="s">
        <v>125</v>
      </c>
      <c r="F348" s="1" t="s">
        <v>126</v>
      </c>
      <c r="G348" s="1" t="s">
        <v>691</v>
      </c>
      <c r="H348" s="1" t="s">
        <v>690</v>
      </c>
      <c r="I348" s="1" t="s">
        <v>71</v>
      </c>
      <c r="J348" s="67">
        <v>295040.42</v>
      </c>
      <c r="K348" s="67">
        <v>249335.69</v>
      </c>
      <c r="L348" s="142">
        <v>252438.22</v>
      </c>
      <c r="M348" s="67">
        <v>295040.42</v>
      </c>
      <c r="N348" s="1">
        <v>6.15</v>
      </c>
      <c r="O348" s="115" t="s">
        <v>6</v>
      </c>
      <c r="P348" s="4"/>
    </row>
    <row r="349" spans="1:16" x14ac:dyDescent="0.3">
      <c r="A349" s="4"/>
      <c r="B349" s="141" t="s">
        <v>128</v>
      </c>
      <c r="C349" s="1" t="s">
        <v>145</v>
      </c>
      <c r="E349" s="1" t="s">
        <v>125</v>
      </c>
      <c r="F349" s="1" t="s">
        <v>126</v>
      </c>
      <c r="G349" s="1" t="s">
        <v>692</v>
      </c>
      <c r="H349" s="1" t="s">
        <v>690</v>
      </c>
      <c r="I349" s="1" t="s">
        <v>71</v>
      </c>
      <c r="J349" s="67">
        <v>295040.42</v>
      </c>
      <c r="K349" s="67">
        <v>249335.69</v>
      </c>
      <c r="L349" s="142">
        <v>252438.22</v>
      </c>
      <c r="M349" s="67">
        <v>295040.42</v>
      </c>
      <c r="N349" s="1">
        <v>6.15</v>
      </c>
      <c r="O349" s="115" t="s">
        <v>6</v>
      </c>
      <c r="P349" s="4"/>
    </row>
    <row r="350" spans="1:16" x14ac:dyDescent="0.3">
      <c r="A350" s="4"/>
      <c r="B350" s="141" t="s">
        <v>128</v>
      </c>
      <c r="C350" s="1" t="s">
        <v>145</v>
      </c>
      <c r="E350" s="1" t="s">
        <v>125</v>
      </c>
      <c r="F350" s="1" t="s">
        <v>126</v>
      </c>
      <c r="G350" s="1" t="s">
        <v>693</v>
      </c>
      <c r="H350" s="1" t="s">
        <v>690</v>
      </c>
      <c r="I350" s="1" t="s">
        <v>71</v>
      </c>
      <c r="J350" s="67">
        <v>295040.42</v>
      </c>
      <c r="K350" s="67">
        <v>249335.69</v>
      </c>
      <c r="L350" s="142">
        <v>252438.22</v>
      </c>
      <c r="M350" s="67">
        <v>295040.42</v>
      </c>
      <c r="N350" s="1">
        <v>6.15</v>
      </c>
      <c r="O350" s="115" t="s">
        <v>6</v>
      </c>
      <c r="P350" s="4"/>
    </row>
    <row r="351" spans="1:16" x14ac:dyDescent="0.3">
      <c r="A351" s="4"/>
      <c r="B351" s="141" t="s">
        <v>128</v>
      </c>
      <c r="C351" s="1" t="s">
        <v>145</v>
      </c>
      <c r="E351" s="1" t="s">
        <v>125</v>
      </c>
      <c r="F351" s="1" t="s">
        <v>126</v>
      </c>
      <c r="G351" s="1" t="s">
        <v>694</v>
      </c>
      <c r="H351" s="1" t="s">
        <v>690</v>
      </c>
      <c r="I351" s="1" t="s">
        <v>71</v>
      </c>
      <c r="J351" s="67">
        <v>295040.42</v>
      </c>
      <c r="K351" s="67">
        <v>249335.69</v>
      </c>
      <c r="L351" s="142">
        <v>252438.22</v>
      </c>
      <c r="M351" s="67">
        <v>295040.42</v>
      </c>
      <c r="N351" s="1">
        <v>6.15</v>
      </c>
      <c r="O351" s="115" t="s">
        <v>6</v>
      </c>
      <c r="P351" s="4"/>
    </row>
    <row r="352" spans="1:16" x14ac:dyDescent="0.3">
      <c r="A352" s="4"/>
      <c r="B352" s="141" t="s">
        <v>128</v>
      </c>
      <c r="C352" s="1" t="s">
        <v>145</v>
      </c>
      <c r="E352" s="1" t="s">
        <v>125</v>
      </c>
      <c r="F352" s="1" t="s">
        <v>126</v>
      </c>
      <c r="G352" s="1" t="s">
        <v>695</v>
      </c>
      <c r="H352" s="1" t="s">
        <v>690</v>
      </c>
      <c r="I352" s="1" t="s">
        <v>71</v>
      </c>
      <c r="J352" s="67">
        <v>295040.42</v>
      </c>
      <c r="K352" s="67">
        <v>249335.69</v>
      </c>
      <c r="L352" s="142">
        <v>252438.22</v>
      </c>
      <c r="M352" s="67">
        <v>295040.42</v>
      </c>
      <c r="N352" s="1">
        <v>6.15</v>
      </c>
      <c r="O352" s="115" t="s">
        <v>6</v>
      </c>
      <c r="P352" s="4"/>
    </row>
    <row r="353" spans="1:16" x14ac:dyDescent="0.3">
      <c r="A353" s="4"/>
      <c r="B353" s="141" t="s">
        <v>128</v>
      </c>
      <c r="C353" s="1" t="s">
        <v>145</v>
      </c>
      <c r="E353" s="1" t="s">
        <v>125</v>
      </c>
      <c r="F353" s="1" t="s">
        <v>126</v>
      </c>
      <c r="G353" s="1" t="s">
        <v>696</v>
      </c>
      <c r="H353" s="1" t="s">
        <v>697</v>
      </c>
      <c r="I353" s="1" t="s">
        <v>71</v>
      </c>
      <c r="J353" s="67">
        <v>104861.63</v>
      </c>
      <c r="K353" s="67">
        <v>101488.97</v>
      </c>
      <c r="L353" s="142">
        <v>100873.78</v>
      </c>
      <c r="M353" s="67">
        <v>104861.63</v>
      </c>
      <c r="N353" s="1">
        <v>5.9</v>
      </c>
      <c r="O353" s="115" t="s">
        <v>6</v>
      </c>
      <c r="P353" s="4"/>
    </row>
    <row r="354" spans="1:16" x14ac:dyDescent="0.3">
      <c r="A354" s="4"/>
      <c r="B354" s="141" t="s">
        <v>128</v>
      </c>
      <c r="C354" s="1" t="s">
        <v>145</v>
      </c>
      <c r="E354" s="1" t="s">
        <v>125</v>
      </c>
      <c r="F354" s="1" t="s">
        <v>126</v>
      </c>
      <c r="G354" s="1" t="s">
        <v>698</v>
      </c>
      <c r="H354" s="1" t="s">
        <v>697</v>
      </c>
      <c r="I354" s="1" t="s">
        <v>71</v>
      </c>
      <c r="J354" s="67">
        <v>104861.63</v>
      </c>
      <c r="K354" s="67">
        <v>101488.97</v>
      </c>
      <c r="L354" s="142">
        <v>100873.78</v>
      </c>
      <c r="M354" s="67">
        <v>104861.63</v>
      </c>
      <c r="N354" s="1">
        <v>5.9</v>
      </c>
      <c r="O354" s="115" t="s">
        <v>6</v>
      </c>
      <c r="P354" s="4"/>
    </row>
    <row r="355" spans="1:16" x14ac:dyDescent="0.3">
      <c r="A355" s="4"/>
      <c r="B355" s="141" t="s">
        <v>128</v>
      </c>
      <c r="C355" s="1" t="s">
        <v>145</v>
      </c>
      <c r="E355" s="1" t="s">
        <v>125</v>
      </c>
      <c r="F355" s="1" t="s">
        <v>126</v>
      </c>
      <c r="G355" s="1" t="s">
        <v>699</v>
      </c>
      <c r="H355" s="1" t="s">
        <v>700</v>
      </c>
      <c r="I355" s="1" t="s">
        <v>71</v>
      </c>
      <c r="J355" s="67">
        <v>106432.32000000001</v>
      </c>
      <c r="K355" s="67">
        <v>101571.74</v>
      </c>
      <c r="L355" s="142">
        <v>102579.94</v>
      </c>
      <c r="M355" s="67">
        <v>106432.32000000001</v>
      </c>
      <c r="N355" s="1">
        <v>5.9</v>
      </c>
      <c r="O355" s="115" t="s">
        <v>6</v>
      </c>
      <c r="P355" s="4"/>
    </row>
    <row r="356" spans="1:16" x14ac:dyDescent="0.3">
      <c r="A356" s="4"/>
      <c r="B356" s="141" t="s">
        <v>128</v>
      </c>
      <c r="C356" s="1" t="s">
        <v>145</v>
      </c>
      <c r="E356" s="1" t="s">
        <v>125</v>
      </c>
      <c r="F356" s="1" t="s">
        <v>126</v>
      </c>
      <c r="G356" s="1" t="s">
        <v>701</v>
      </c>
      <c r="H356" s="1" t="s">
        <v>700</v>
      </c>
      <c r="I356" s="1" t="s">
        <v>71</v>
      </c>
      <c r="J356" s="67">
        <v>106432.32000000001</v>
      </c>
      <c r="K356" s="67">
        <v>101571.74</v>
      </c>
      <c r="L356" s="142">
        <v>102579.94</v>
      </c>
      <c r="M356" s="67">
        <v>106432.32000000001</v>
      </c>
      <c r="N356" s="1">
        <v>5.9</v>
      </c>
      <c r="O356" s="115" t="s">
        <v>6</v>
      </c>
      <c r="P356" s="4"/>
    </row>
    <row r="357" spans="1:16" x14ac:dyDescent="0.3">
      <c r="A357" s="4"/>
      <c r="B357" s="141" t="s">
        <v>128</v>
      </c>
      <c r="C357" s="1" t="s">
        <v>145</v>
      </c>
      <c r="E357" s="1" t="s">
        <v>125</v>
      </c>
      <c r="F357" s="1" t="s">
        <v>126</v>
      </c>
      <c r="G357" s="1" t="s">
        <v>702</v>
      </c>
      <c r="H357" s="1" t="s">
        <v>449</v>
      </c>
      <c r="I357" s="1" t="s">
        <v>71</v>
      </c>
      <c r="J357" s="67">
        <v>119517.74</v>
      </c>
      <c r="K357" s="67">
        <v>102288.09</v>
      </c>
      <c r="L357" s="142">
        <v>101691.65</v>
      </c>
      <c r="M357" s="67">
        <v>119517.74</v>
      </c>
      <c r="N357" s="1">
        <v>6.2</v>
      </c>
      <c r="O357" s="115" t="s">
        <v>6</v>
      </c>
      <c r="P357" s="4"/>
    </row>
    <row r="358" spans="1:16" x14ac:dyDescent="0.3">
      <c r="A358" s="4"/>
      <c r="B358" s="141" t="s">
        <v>128</v>
      </c>
      <c r="C358" s="1" t="s">
        <v>145</v>
      </c>
      <c r="E358" s="1" t="s">
        <v>125</v>
      </c>
      <c r="F358" s="1" t="s">
        <v>126</v>
      </c>
      <c r="G358" s="1" t="s">
        <v>703</v>
      </c>
      <c r="H358" s="1" t="s">
        <v>449</v>
      </c>
      <c r="I358" s="1" t="s">
        <v>71</v>
      </c>
      <c r="J358" s="67">
        <v>119517.74</v>
      </c>
      <c r="K358" s="67">
        <v>102288.09</v>
      </c>
      <c r="L358" s="142">
        <v>101691.65</v>
      </c>
      <c r="M358" s="67">
        <v>119517.74</v>
      </c>
      <c r="N358" s="1">
        <v>6.2</v>
      </c>
      <c r="O358" s="115" t="s">
        <v>6</v>
      </c>
      <c r="P358" s="4"/>
    </row>
    <row r="359" spans="1:16" x14ac:dyDescent="0.3">
      <c r="A359" s="4"/>
      <c r="B359" s="141" t="s">
        <v>128</v>
      </c>
      <c r="C359" s="1" t="s">
        <v>145</v>
      </c>
      <c r="E359" s="1" t="s">
        <v>125</v>
      </c>
      <c r="F359" s="1" t="s">
        <v>126</v>
      </c>
      <c r="G359" s="1" t="s">
        <v>704</v>
      </c>
      <c r="H359" s="1" t="s">
        <v>705</v>
      </c>
      <c r="I359" s="1" t="s">
        <v>71</v>
      </c>
      <c r="J359" s="67">
        <v>300266.64</v>
      </c>
      <c r="K359" s="67">
        <v>266092.96999999997</v>
      </c>
      <c r="L359" s="142">
        <v>268096.81</v>
      </c>
      <c r="M359" s="67">
        <v>300266.64</v>
      </c>
      <c r="N359" s="1">
        <v>5.75</v>
      </c>
      <c r="O359" s="115" t="s">
        <v>6</v>
      </c>
      <c r="P359" s="4"/>
    </row>
    <row r="360" spans="1:16" x14ac:dyDescent="0.3">
      <c r="A360" s="4"/>
      <c r="B360" s="141" t="s">
        <v>128</v>
      </c>
      <c r="C360" s="1" t="s">
        <v>145</v>
      </c>
      <c r="E360" s="1" t="s">
        <v>125</v>
      </c>
      <c r="F360" s="1" t="s">
        <v>126</v>
      </c>
      <c r="G360" s="1" t="s">
        <v>706</v>
      </c>
      <c r="H360" s="1" t="s">
        <v>705</v>
      </c>
      <c r="I360" s="1" t="s">
        <v>71</v>
      </c>
      <c r="J360" s="67">
        <v>300266.64</v>
      </c>
      <c r="K360" s="67">
        <v>266092.96999999997</v>
      </c>
      <c r="L360" s="142">
        <v>268096.81</v>
      </c>
      <c r="M360" s="67">
        <v>300266.64</v>
      </c>
      <c r="N360" s="1">
        <v>5.75</v>
      </c>
      <c r="O360" s="115" t="s">
        <v>6</v>
      </c>
      <c r="P360" s="4"/>
    </row>
    <row r="361" spans="1:16" x14ac:dyDescent="0.3">
      <c r="A361" s="4"/>
      <c r="B361" s="141" t="s">
        <v>128</v>
      </c>
      <c r="C361" s="1" t="s">
        <v>145</v>
      </c>
      <c r="E361" s="1" t="s">
        <v>125</v>
      </c>
      <c r="F361" s="1" t="s">
        <v>126</v>
      </c>
      <c r="G361" s="1" t="s">
        <v>707</v>
      </c>
      <c r="H361" s="1" t="s">
        <v>450</v>
      </c>
      <c r="I361" s="1" t="s">
        <v>71</v>
      </c>
      <c r="J361" s="67">
        <v>294698.59000000003</v>
      </c>
      <c r="K361" s="67">
        <v>252634.25</v>
      </c>
      <c r="L361" s="142">
        <v>253284.07</v>
      </c>
      <c r="M361" s="67">
        <v>294698.59000000003</v>
      </c>
      <c r="N361" s="1">
        <v>6.3</v>
      </c>
      <c r="O361" s="115" t="s">
        <v>6</v>
      </c>
      <c r="P361" s="4"/>
    </row>
    <row r="362" spans="1:16" x14ac:dyDescent="0.3">
      <c r="A362" s="4"/>
      <c r="B362" s="141" t="s">
        <v>128</v>
      </c>
      <c r="C362" s="1" t="s">
        <v>145</v>
      </c>
      <c r="E362" s="1" t="s">
        <v>125</v>
      </c>
      <c r="F362" s="1" t="s">
        <v>126</v>
      </c>
      <c r="G362" s="1" t="s">
        <v>708</v>
      </c>
      <c r="H362" s="1" t="s">
        <v>709</v>
      </c>
      <c r="I362" s="1" t="s">
        <v>71</v>
      </c>
      <c r="J362" s="67">
        <v>118016.37</v>
      </c>
      <c r="K362" s="67">
        <v>101545.99</v>
      </c>
      <c r="L362" s="142">
        <v>101716.32</v>
      </c>
      <c r="M362" s="67">
        <v>118016.37</v>
      </c>
      <c r="N362" s="1">
        <v>5.6</v>
      </c>
      <c r="O362" s="115" t="s">
        <v>6</v>
      </c>
      <c r="P362" s="4"/>
    </row>
    <row r="363" spans="1:16" x14ac:dyDescent="0.3">
      <c r="A363" s="4"/>
      <c r="B363" s="141" t="s">
        <v>128</v>
      </c>
      <c r="C363" s="1" t="s">
        <v>145</v>
      </c>
      <c r="E363" s="1" t="s">
        <v>125</v>
      </c>
      <c r="F363" s="1" t="s">
        <v>126</v>
      </c>
      <c r="G363" s="1" t="s">
        <v>710</v>
      </c>
      <c r="H363" s="1" t="s">
        <v>711</v>
      </c>
      <c r="I363" s="1" t="s">
        <v>71</v>
      </c>
      <c r="J363" s="67">
        <v>119482.18</v>
      </c>
      <c r="K363" s="67">
        <v>102483.19</v>
      </c>
      <c r="L363" s="142">
        <v>102651.62</v>
      </c>
      <c r="M363" s="67">
        <v>119482.18</v>
      </c>
      <c r="N363" s="1">
        <v>5.6</v>
      </c>
      <c r="O363" s="115" t="s">
        <v>6</v>
      </c>
      <c r="P363" s="4"/>
    </row>
    <row r="364" spans="1:16" x14ac:dyDescent="0.3">
      <c r="A364" s="4"/>
      <c r="B364" s="141" t="s">
        <v>128</v>
      </c>
      <c r="C364" s="1" t="s">
        <v>145</v>
      </c>
      <c r="E364" s="1" t="s">
        <v>125</v>
      </c>
      <c r="F364" s="1" t="s">
        <v>126</v>
      </c>
      <c r="G364" s="1" t="s">
        <v>712</v>
      </c>
      <c r="H364" s="1" t="s">
        <v>711</v>
      </c>
      <c r="I364" s="1" t="s">
        <v>71</v>
      </c>
      <c r="J364" s="67">
        <v>119482.18</v>
      </c>
      <c r="K364" s="67">
        <v>102483.19</v>
      </c>
      <c r="L364" s="142">
        <v>102651.62</v>
      </c>
      <c r="M364" s="67">
        <v>119482.18</v>
      </c>
      <c r="N364" s="1">
        <v>5.6</v>
      </c>
      <c r="O364" s="115" t="s">
        <v>6</v>
      </c>
      <c r="P364" s="4"/>
    </row>
    <row r="365" spans="1:16" x14ac:dyDescent="0.3">
      <c r="A365" s="4"/>
      <c r="B365" s="141" t="s">
        <v>128</v>
      </c>
      <c r="C365" s="1" t="s">
        <v>145</v>
      </c>
      <c r="E365" s="1" t="s">
        <v>125</v>
      </c>
      <c r="F365" s="1" t="s">
        <v>126</v>
      </c>
      <c r="G365" s="1" t="s">
        <v>713</v>
      </c>
      <c r="H365" s="1" t="s">
        <v>714</v>
      </c>
      <c r="I365" s="1" t="s">
        <v>71</v>
      </c>
      <c r="J365" s="67">
        <v>118016.36</v>
      </c>
      <c r="K365" s="67">
        <v>101468.69</v>
      </c>
      <c r="L365" s="142">
        <v>101638.89</v>
      </c>
      <c r="M365" s="67">
        <v>118016.36</v>
      </c>
      <c r="N365" s="1">
        <v>5.6</v>
      </c>
      <c r="O365" s="115" t="s">
        <v>6</v>
      </c>
      <c r="P365" s="4"/>
    </row>
    <row r="366" spans="1:16" x14ac:dyDescent="0.3">
      <c r="A366" s="4"/>
      <c r="B366" s="141" t="s">
        <v>128</v>
      </c>
      <c r="C366" s="1" t="s">
        <v>145</v>
      </c>
      <c r="E366" s="1" t="s">
        <v>125</v>
      </c>
      <c r="F366" s="1" t="s">
        <v>126</v>
      </c>
      <c r="G366" s="1" t="s">
        <v>715</v>
      </c>
      <c r="H366" s="1" t="s">
        <v>714</v>
      </c>
      <c r="I366" s="1" t="s">
        <v>71</v>
      </c>
      <c r="J366" s="67">
        <v>118016.36</v>
      </c>
      <c r="K366" s="67">
        <v>101468.69</v>
      </c>
      <c r="L366" s="142">
        <v>101638.89</v>
      </c>
      <c r="M366" s="67">
        <v>118016.36</v>
      </c>
      <c r="N366" s="1">
        <v>5.6</v>
      </c>
      <c r="O366" s="115" t="s">
        <v>6</v>
      </c>
      <c r="P366" s="4"/>
    </row>
    <row r="367" spans="1:16" x14ac:dyDescent="0.3">
      <c r="A367" s="4"/>
      <c r="B367" s="141" t="s">
        <v>128</v>
      </c>
      <c r="C367" s="1" t="s">
        <v>145</v>
      </c>
      <c r="E367" s="1" t="s">
        <v>125</v>
      </c>
      <c r="F367" s="1" t="s">
        <v>126</v>
      </c>
      <c r="G367" s="1" t="s">
        <v>716</v>
      </c>
      <c r="H367" s="1" t="s">
        <v>714</v>
      </c>
      <c r="I367" s="1" t="s">
        <v>71</v>
      </c>
      <c r="J367" s="67">
        <v>118016.36</v>
      </c>
      <c r="K367" s="67">
        <v>101468.69</v>
      </c>
      <c r="L367" s="142">
        <v>101638.89</v>
      </c>
      <c r="M367" s="67">
        <v>118016.36</v>
      </c>
      <c r="N367" s="1">
        <v>5.6</v>
      </c>
      <c r="O367" s="115" t="s">
        <v>6</v>
      </c>
      <c r="P367" s="4"/>
    </row>
    <row r="368" spans="1:16" x14ac:dyDescent="0.3">
      <c r="A368" s="4"/>
      <c r="B368" s="141" t="s">
        <v>128</v>
      </c>
      <c r="C368" s="1" t="s">
        <v>145</v>
      </c>
      <c r="E368" s="1" t="s">
        <v>125</v>
      </c>
      <c r="F368" s="1" t="s">
        <v>126</v>
      </c>
      <c r="G368" s="1" t="s">
        <v>717</v>
      </c>
      <c r="H368" s="1" t="s">
        <v>714</v>
      </c>
      <c r="I368" s="1" t="s">
        <v>71</v>
      </c>
      <c r="J368" s="67">
        <v>118016.36</v>
      </c>
      <c r="K368" s="67">
        <v>101468.69</v>
      </c>
      <c r="L368" s="142">
        <v>101638.89</v>
      </c>
      <c r="M368" s="67">
        <v>118016.36</v>
      </c>
      <c r="N368" s="1">
        <v>5.6</v>
      </c>
      <c r="O368" s="115" t="s">
        <v>6</v>
      </c>
      <c r="P368" s="4"/>
    </row>
    <row r="369" spans="1:16" x14ac:dyDescent="0.3">
      <c r="A369" s="4"/>
      <c r="B369" s="141" t="s">
        <v>128</v>
      </c>
      <c r="C369" s="1" t="s">
        <v>145</v>
      </c>
      <c r="E369" s="1" t="s">
        <v>125</v>
      </c>
      <c r="F369" s="1" t="s">
        <v>126</v>
      </c>
      <c r="G369" s="1" t="s">
        <v>718</v>
      </c>
      <c r="H369" s="1" t="s">
        <v>714</v>
      </c>
      <c r="I369" s="1" t="s">
        <v>71</v>
      </c>
      <c r="J369" s="67">
        <v>118016.36</v>
      </c>
      <c r="K369" s="67">
        <v>101468.69</v>
      </c>
      <c r="L369" s="142">
        <v>101638.89</v>
      </c>
      <c r="M369" s="67">
        <v>118016.36</v>
      </c>
      <c r="N369" s="1">
        <v>5.6</v>
      </c>
      <c r="O369" s="115" t="s">
        <v>6</v>
      </c>
      <c r="P369" s="4"/>
    </row>
    <row r="370" spans="1:16" x14ac:dyDescent="0.3">
      <c r="A370" s="4"/>
      <c r="B370" s="141" t="s">
        <v>128</v>
      </c>
      <c r="C370" s="1" t="s">
        <v>145</v>
      </c>
      <c r="E370" s="1" t="s">
        <v>125</v>
      </c>
      <c r="F370" s="1" t="s">
        <v>126</v>
      </c>
      <c r="G370" s="1" t="s">
        <v>719</v>
      </c>
      <c r="H370" s="1" t="s">
        <v>720</v>
      </c>
      <c r="I370" s="1" t="s">
        <v>71</v>
      </c>
      <c r="J370" s="67">
        <v>51581.58</v>
      </c>
      <c r="K370" s="67">
        <v>50487.49</v>
      </c>
      <c r="L370" s="142">
        <v>50494.66</v>
      </c>
      <c r="M370" s="67">
        <v>51581.58</v>
      </c>
      <c r="N370" s="1">
        <v>5.25</v>
      </c>
      <c r="O370" s="115" t="s">
        <v>6</v>
      </c>
      <c r="P370" s="4"/>
    </row>
    <row r="371" spans="1:16" x14ac:dyDescent="0.3">
      <c r="A371" s="4"/>
      <c r="B371" s="141" t="s">
        <v>128</v>
      </c>
      <c r="C371" s="1" t="s">
        <v>145</v>
      </c>
      <c r="E371" s="1" t="s">
        <v>125</v>
      </c>
      <c r="F371" s="1" t="s">
        <v>126</v>
      </c>
      <c r="G371" s="1" t="s">
        <v>721</v>
      </c>
      <c r="H371" s="1" t="s">
        <v>722</v>
      </c>
      <c r="I371" s="1" t="s">
        <v>71</v>
      </c>
      <c r="J371" s="67">
        <v>118016.41</v>
      </c>
      <c r="K371" s="67">
        <v>102276.1</v>
      </c>
      <c r="L371" s="142">
        <v>102291.58</v>
      </c>
      <c r="M371" s="67">
        <v>118016.41</v>
      </c>
      <c r="N371" s="1">
        <v>5.6</v>
      </c>
      <c r="O371" s="115" t="s">
        <v>6</v>
      </c>
      <c r="P371" s="4"/>
    </row>
    <row r="372" spans="1:16" x14ac:dyDescent="0.3">
      <c r="A372" s="4"/>
      <c r="B372" s="141" t="s">
        <v>128</v>
      </c>
      <c r="C372" s="1" t="s">
        <v>145</v>
      </c>
      <c r="E372" s="1" t="s">
        <v>125</v>
      </c>
      <c r="F372" s="1" t="s">
        <v>126</v>
      </c>
      <c r="G372" s="1" t="s">
        <v>723</v>
      </c>
      <c r="H372" s="1" t="s">
        <v>722</v>
      </c>
      <c r="I372" s="1" t="s">
        <v>71</v>
      </c>
      <c r="J372" s="67">
        <v>118016.41</v>
      </c>
      <c r="K372" s="67">
        <v>102276.1</v>
      </c>
      <c r="L372" s="142">
        <v>102291.58</v>
      </c>
      <c r="M372" s="67">
        <v>118016.41</v>
      </c>
      <c r="N372" s="1">
        <v>5.6</v>
      </c>
      <c r="O372" s="115" t="s">
        <v>6</v>
      </c>
      <c r="P372" s="4"/>
    </row>
    <row r="373" spans="1:16" x14ac:dyDescent="0.3">
      <c r="A373" s="4"/>
      <c r="B373" s="141" t="s">
        <v>128</v>
      </c>
      <c r="C373" s="1" t="s">
        <v>145</v>
      </c>
      <c r="E373" s="1" t="s">
        <v>125</v>
      </c>
      <c r="F373" s="1" t="s">
        <v>126</v>
      </c>
      <c r="G373" s="1" t="s">
        <v>724</v>
      </c>
      <c r="H373" s="1" t="s">
        <v>722</v>
      </c>
      <c r="I373" s="1" t="s">
        <v>71</v>
      </c>
      <c r="J373" s="67">
        <v>118016.41</v>
      </c>
      <c r="K373" s="67">
        <v>102276.1</v>
      </c>
      <c r="L373" s="142">
        <v>102291.58</v>
      </c>
      <c r="M373" s="67">
        <v>118016.41</v>
      </c>
      <c r="N373" s="1">
        <v>5.6</v>
      </c>
      <c r="O373" s="115" t="s">
        <v>6</v>
      </c>
      <c r="P373" s="4"/>
    </row>
    <row r="374" spans="1:16" x14ac:dyDescent="0.3">
      <c r="A374" s="4"/>
      <c r="B374" s="141" t="s">
        <v>128</v>
      </c>
      <c r="C374" s="1" t="s">
        <v>145</v>
      </c>
      <c r="E374" s="1" t="s">
        <v>125</v>
      </c>
      <c r="F374" s="1" t="s">
        <v>126</v>
      </c>
      <c r="G374" s="1" t="s">
        <v>725</v>
      </c>
      <c r="H374" s="1" t="s">
        <v>722</v>
      </c>
      <c r="I374" s="1" t="s">
        <v>71</v>
      </c>
      <c r="J374" s="67">
        <v>59008.19</v>
      </c>
      <c r="K374" s="67">
        <v>51138.03</v>
      </c>
      <c r="L374" s="142">
        <v>51145.77</v>
      </c>
      <c r="M374" s="67">
        <v>59008.19</v>
      </c>
      <c r="N374" s="1">
        <v>5.6</v>
      </c>
      <c r="O374" s="115" t="s">
        <v>6</v>
      </c>
      <c r="P374" s="4"/>
    </row>
    <row r="375" spans="1:16" x14ac:dyDescent="0.3">
      <c r="A375" s="4"/>
      <c r="B375" s="141" t="s">
        <v>128</v>
      </c>
      <c r="C375" s="1" t="s">
        <v>145</v>
      </c>
      <c r="E375" s="1" t="s">
        <v>125</v>
      </c>
      <c r="F375" s="1" t="s">
        <v>126</v>
      </c>
      <c r="G375" s="1" t="s">
        <v>726</v>
      </c>
      <c r="H375" s="1" t="s">
        <v>722</v>
      </c>
      <c r="I375" s="1" t="s">
        <v>71</v>
      </c>
      <c r="J375" s="67">
        <v>59008.19</v>
      </c>
      <c r="K375" s="67">
        <v>51138.03</v>
      </c>
      <c r="L375" s="142">
        <v>51145.77</v>
      </c>
      <c r="M375" s="67">
        <v>59008.19</v>
      </c>
      <c r="N375" s="1">
        <v>5.6</v>
      </c>
      <c r="O375" s="115" t="s">
        <v>6</v>
      </c>
      <c r="P375" s="4"/>
    </row>
    <row r="376" spans="1:16" x14ac:dyDescent="0.3">
      <c r="A376" s="4"/>
      <c r="B376" s="141" t="s">
        <v>128</v>
      </c>
      <c r="C376" s="1" t="s">
        <v>145</v>
      </c>
      <c r="E376" s="1" t="s">
        <v>125</v>
      </c>
      <c r="F376" s="1" t="s">
        <v>126</v>
      </c>
      <c r="G376" s="1" t="s">
        <v>727</v>
      </c>
      <c r="H376" s="1" t="s">
        <v>722</v>
      </c>
      <c r="I376" s="1" t="s">
        <v>71</v>
      </c>
      <c r="J376" s="67">
        <v>59008.19</v>
      </c>
      <c r="K376" s="67">
        <v>51138.03</v>
      </c>
      <c r="L376" s="142">
        <v>51145.77</v>
      </c>
      <c r="M376" s="67">
        <v>59008.19</v>
      </c>
      <c r="N376" s="1">
        <v>5.6</v>
      </c>
      <c r="O376" s="115" t="s">
        <v>6</v>
      </c>
      <c r="P376" s="4"/>
    </row>
    <row r="377" spans="1:16" x14ac:dyDescent="0.3">
      <c r="A377" s="4"/>
      <c r="B377" s="141" t="s">
        <v>128</v>
      </c>
      <c r="C377" s="1" t="s">
        <v>145</v>
      </c>
      <c r="E377" s="1" t="s">
        <v>125</v>
      </c>
      <c r="F377" s="1" t="s">
        <v>126</v>
      </c>
      <c r="G377" s="1" t="s">
        <v>728</v>
      </c>
      <c r="H377" s="1" t="s">
        <v>722</v>
      </c>
      <c r="I377" s="1" t="s">
        <v>71</v>
      </c>
      <c r="J377" s="67">
        <v>59008.19</v>
      </c>
      <c r="K377" s="67">
        <v>51138.03</v>
      </c>
      <c r="L377" s="142">
        <v>51145.77</v>
      </c>
      <c r="M377" s="67">
        <v>59008.19</v>
      </c>
      <c r="N377" s="1">
        <v>5.6</v>
      </c>
      <c r="O377" s="115" t="s">
        <v>6</v>
      </c>
      <c r="P377" s="4"/>
    </row>
    <row r="378" spans="1:16" x14ac:dyDescent="0.3">
      <c r="A378" s="4"/>
      <c r="B378" s="141" t="s">
        <v>128</v>
      </c>
      <c r="C378" s="1" t="s">
        <v>195</v>
      </c>
      <c r="E378" s="1" t="s">
        <v>125</v>
      </c>
      <c r="F378" s="1" t="s">
        <v>126</v>
      </c>
      <c r="G378" s="1" t="s">
        <v>300</v>
      </c>
      <c r="H378" s="1" t="s">
        <v>296</v>
      </c>
      <c r="I378" s="1" t="s">
        <v>71</v>
      </c>
      <c r="J378" s="67">
        <v>272414.38</v>
      </c>
      <c r="K378" s="67">
        <v>250000</v>
      </c>
      <c r="L378" s="142">
        <v>256751.47</v>
      </c>
      <c r="M378" s="67">
        <v>272414.38</v>
      </c>
      <c r="N378" s="1">
        <v>5.95</v>
      </c>
      <c r="O378" s="115" t="s">
        <v>6</v>
      </c>
      <c r="P378" s="4"/>
    </row>
    <row r="379" spans="1:16" x14ac:dyDescent="0.3">
      <c r="A379" s="4"/>
      <c r="B379" s="141" t="s">
        <v>128</v>
      </c>
      <c r="C379" s="1" t="s">
        <v>195</v>
      </c>
      <c r="E379" s="1" t="s">
        <v>125</v>
      </c>
      <c r="F379" s="1" t="s">
        <v>126</v>
      </c>
      <c r="G379" s="1" t="s">
        <v>301</v>
      </c>
      <c r="H379" s="1" t="s">
        <v>296</v>
      </c>
      <c r="I379" s="1" t="s">
        <v>71</v>
      </c>
      <c r="J379" s="67">
        <v>272414.38</v>
      </c>
      <c r="K379" s="67">
        <v>250000</v>
      </c>
      <c r="L379" s="142">
        <v>256751.47</v>
      </c>
      <c r="M379" s="67">
        <v>272414.38</v>
      </c>
      <c r="N379" s="1">
        <v>5.95</v>
      </c>
      <c r="O379" s="115" t="s">
        <v>6</v>
      </c>
      <c r="P379" s="4"/>
    </row>
    <row r="380" spans="1:16" x14ac:dyDescent="0.3">
      <c r="A380" s="4"/>
      <c r="B380" s="141" t="s">
        <v>128</v>
      </c>
      <c r="C380" s="1" t="s">
        <v>195</v>
      </c>
      <c r="E380" s="1" t="s">
        <v>125</v>
      </c>
      <c r="F380" s="1" t="s">
        <v>126</v>
      </c>
      <c r="G380" s="1" t="s">
        <v>302</v>
      </c>
      <c r="H380" s="1" t="s">
        <v>296</v>
      </c>
      <c r="I380" s="1" t="s">
        <v>71</v>
      </c>
      <c r="J380" s="67">
        <v>272414.38</v>
      </c>
      <c r="K380" s="67">
        <v>250000</v>
      </c>
      <c r="L380" s="142">
        <v>256751.47</v>
      </c>
      <c r="M380" s="67">
        <v>272414.38</v>
      </c>
      <c r="N380" s="1">
        <v>5.95</v>
      </c>
      <c r="O380" s="115" t="s">
        <v>6</v>
      </c>
      <c r="P380" s="4"/>
    </row>
    <row r="381" spans="1:16" x14ac:dyDescent="0.3">
      <c r="A381" s="4"/>
      <c r="B381" s="141" t="s">
        <v>128</v>
      </c>
      <c r="C381" s="1" t="s">
        <v>195</v>
      </c>
      <c r="E381" s="1" t="s">
        <v>125</v>
      </c>
      <c r="F381" s="1" t="s">
        <v>126</v>
      </c>
      <c r="G381" s="1" t="s">
        <v>303</v>
      </c>
      <c r="H381" s="1" t="s">
        <v>296</v>
      </c>
      <c r="I381" s="1" t="s">
        <v>71</v>
      </c>
      <c r="J381" s="67">
        <v>272414.38</v>
      </c>
      <c r="K381" s="67">
        <v>250000</v>
      </c>
      <c r="L381" s="142">
        <v>256751.47</v>
      </c>
      <c r="M381" s="67">
        <v>272414.38</v>
      </c>
      <c r="N381" s="1">
        <v>5.95</v>
      </c>
      <c r="O381" s="115" t="s">
        <v>6</v>
      </c>
      <c r="P381" s="4"/>
    </row>
    <row r="382" spans="1:16" x14ac:dyDescent="0.3">
      <c r="A382" s="4"/>
      <c r="B382" s="141" t="s">
        <v>128</v>
      </c>
      <c r="C382" s="1" t="s">
        <v>195</v>
      </c>
      <c r="E382" s="1" t="s">
        <v>125</v>
      </c>
      <c r="F382" s="1" t="s">
        <v>126</v>
      </c>
      <c r="G382" s="1" t="s">
        <v>539</v>
      </c>
      <c r="H382" s="1" t="s">
        <v>453</v>
      </c>
      <c r="I382" s="1" t="s">
        <v>71</v>
      </c>
      <c r="J382" s="142">
        <v>111468.49</v>
      </c>
      <c r="K382" s="142">
        <v>101827.51</v>
      </c>
      <c r="L382" s="142">
        <v>100780.78</v>
      </c>
      <c r="M382" s="142">
        <v>111468.49</v>
      </c>
      <c r="N382" s="1">
        <v>5.9</v>
      </c>
      <c r="O382" s="115" t="s">
        <v>6</v>
      </c>
      <c r="P382" s="4"/>
    </row>
    <row r="383" spans="1:16" x14ac:dyDescent="0.3">
      <c r="A383" s="4"/>
      <c r="B383" s="141" t="s">
        <v>128</v>
      </c>
      <c r="C383" s="1" t="s">
        <v>195</v>
      </c>
      <c r="E383" s="1" t="s">
        <v>125</v>
      </c>
      <c r="F383" s="1" t="s">
        <v>126</v>
      </c>
      <c r="G383" s="1" t="s">
        <v>540</v>
      </c>
      <c r="H383" s="1" t="s">
        <v>453</v>
      </c>
      <c r="I383" s="1" t="s">
        <v>71</v>
      </c>
      <c r="J383" s="142">
        <v>111468.49</v>
      </c>
      <c r="K383" s="142">
        <v>101827.51</v>
      </c>
      <c r="L383" s="142">
        <v>100780.78</v>
      </c>
      <c r="M383" s="142">
        <v>111468.49</v>
      </c>
      <c r="N383" s="1">
        <v>5.9</v>
      </c>
      <c r="O383" s="115" t="s">
        <v>6</v>
      </c>
      <c r="P383" s="4"/>
    </row>
    <row r="384" spans="1:16" x14ac:dyDescent="0.3">
      <c r="A384" s="4"/>
      <c r="B384" s="141" t="s">
        <v>128</v>
      </c>
      <c r="C384" s="1" t="s">
        <v>195</v>
      </c>
      <c r="E384" s="1" t="s">
        <v>125</v>
      </c>
      <c r="F384" s="1" t="s">
        <v>126</v>
      </c>
      <c r="G384" s="1" t="s">
        <v>729</v>
      </c>
      <c r="H384" s="1" t="s">
        <v>454</v>
      </c>
      <c r="I384" s="1" t="s">
        <v>71</v>
      </c>
      <c r="J384" s="142">
        <v>51771.94</v>
      </c>
      <c r="K384" s="142">
        <v>50728.800000000003</v>
      </c>
      <c r="L384" s="142">
        <v>50124.17</v>
      </c>
      <c r="M384" s="142">
        <v>51771.94</v>
      </c>
      <c r="N384" s="1">
        <v>5.5</v>
      </c>
      <c r="O384" s="115" t="s">
        <v>6</v>
      </c>
      <c r="P384" s="4"/>
    </row>
    <row r="385" spans="1:16" x14ac:dyDescent="0.3">
      <c r="A385" s="4"/>
      <c r="B385" s="141" t="s">
        <v>128</v>
      </c>
      <c r="C385" s="1" t="s">
        <v>195</v>
      </c>
      <c r="E385" s="1" t="s">
        <v>125</v>
      </c>
      <c r="F385" s="1" t="s">
        <v>126</v>
      </c>
      <c r="G385" s="1" t="s">
        <v>730</v>
      </c>
      <c r="H385" s="1" t="s">
        <v>454</v>
      </c>
      <c r="I385" s="1" t="s">
        <v>71</v>
      </c>
      <c r="J385" s="142">
        <v>51771.94</v>
      </c>
      <c r="K385" s="142">
        <v>50728.800000000003</v>
      </c>
      <c r="L385" s="142">
        <v>50124.17</v>
      </c>
      <c r="M385" s="142">
        <v>51771.94</v>
      </c>
      <c r="N385" s="1">
        <v>5.5</v>
      </c>
      <c r="O385" s="115" t="s">
        <v>6</v>
      </c>
      <c r="P385" s="4"/>
    </row>
    <row r="386" spans="1:16" x14ac:dyDescent="0.3">
      <c r="A386" s="4"/>
      <c r="B386" s="141" t="s">
        <v>128</v>
      </c>
      <c r="C386" s="1" t="s">
        <v>195</v>
      </c>
      <c r="E386" s="1" t="s">
        <v>125</v>
      </c>
      <c r="F386" s="1" t="s">
        <v>126</v>
      </c>
      <c r="G386" s="1" t="s">
        <v>731</v>
      </c>
      <c r="H386" s="1" t="s">
        <v>454</v>
      </c>
      <c r="I386" s="1" t="s">
        <v>71</v>
      </c>
      <c r="J386" s="142">
        <v>51771.94</v>
      </c>
      <c r="K386" s="142">
        <v>50728.800000000003</v>
      </c>
      <c r="L386" s="142">
        <v>50124.17</v>
      </c>
      <c r="M386" s="142">
        <v>51771.94</v>
      </c>
      <c r="N386" s="1">
        <v>5.5</v>
      </c>
      <c r="O386" s="115" t="s">
        <v>6</v>
      </c>
      <c r="P386" s="4"/>
    </row>
    <row r="387" spans="1:16" x14ac:dyDescent="0.3">
      <c r="A387" s="4"/>
      <c r="B387" s="141" t="s">
        <v>128</v>
      </c>
      <c r="C387" s="1" t="s">
        <v>195</v>
      </c>
      <c r="E387" s="1" t="s">
        <v>125</v>
      </c>
      <c r="F387" s="1" t="s">
        <v>126</v>
      </c>
      <c r="G387" s="1" t="s">
        <v>731</v>
      </c>
      <c r="H387" s="1" t="s">
        <v>454</v>
      </c>
      <c r="I387" s="1" t="s">
        <v>71</v>
      </c>
      <c r="J387" s="142">
        <v>51771.94</v>
      </c>
      <c r="K387" s="142">
        <v>50728.800000000003</v>
      </c>
      <c r="L387" s="142">
        <v>50124.17</v>
      </c>
      <c r="M387" s="142">
        <v>51771.94</v>
      </c>
      <c r="N387" s="1">
        <v>5.5</v>
      </c>
      <c r="O387" s="115" t="s">
        <v>6</v>
      </c>
      <c r="P387" s="4"/>
    </row>
    <row r="388" spans="1:16" x14ac:dyDescent="0.3">
      <c r="A388" s="4"/>
      <c r="B388" s="141" t="s">
        <v>128</v>
      </c>
      <c r="C388" s="1" t="s">
        <v>195</v>
      </c>
      <c r="E388" s="1" t="s">
        <v>125</v>
      </c>
      <c r="F388" s="1" t="s">
        <v>126</v>
      </c>
      <c r="G388" s="1" t="s">
        <v>732</v>
      </c>
      <c r="H388" s="1" t="s">
        <v>455</v>
      </c>
      <c r="I388" s="1" t="s">
        <v>71</v>
      </c>
      <c r="J388" s="142">
        <v>545958.9</v>
      </c>
      <c r="K388" s="142">
        <v>507462.77</v>
      </c>
      <c r="L388" s="142">
        <v>501644.66</v>
      </c>
      <c r="M388" s="142">
        <v>545958.9</v>
      </c>
      <c r="N388" s="1">
        <v>6.1</v>
      </c>
      <c r="O388" s="115" t="s">
        <v>6</v>
      </c>
      <c r="P388" s="4"/>
    </row>
    <row r="389" spans="1:16" x14ac:dyDescent="0.3">
      <c r="A389" s="4"/>
      <c r="B389" s="141" t="s">
        <v>128</v>
      </c>
      <c r="C389" s="1" t="s">
        <v>195</v>
      </c>
      <c r="E389" s="1" t="s">
        <v>125</v>
      </c>
      <c r="F389" s="1" t="s">
        <v>126</v>
      </c>
      <c r="G389" s="1" t="s">
        <v>733</v>
      </c>
      <c r="H389" s="1" t="s">
        <v>455</v>
      </c>
      <c r="I389" s="1" t="s">
        <v>71</v>
      </c>
      <c r="J389" s="142">
        <v>545958.9</v>
      </c>
      <c r="K389" s="142">
        <v>507462.77</v>
      </c>
      <c r="L389" s="142">
        <v>501644.66</v>
      </c>
      <c r="M389" s="142">
        <v>545958.9</v>
      </c>
      <c r="N389" s="1">
        <v>6.1</v>
      </c>
      <c r="O389" s="115" t="s">
        <v>6</v>
      </c>
      <c r="P389" s="4"/>
    </row>
    <row r="390" spans="1:16" x14ac:dyDescent="0.3">
      <c r="A390" s="4"/>
      <c r="B390" s="141" t="s">
        <v>128</v>
      </c>
      <c r="C390" s="1" t="s">
        <v>195</v>
      </c>
      <c r="E390" s="1" t="s">
        <v>125</v>
      </c>
      <c r="F390" s="1" t="s">
        <v>126</v>
      </c>
      <c r="G390" s="1" t="s">
        <v>734</v>
      </c>
      <c r="H390" s="1" t="s">
        <v>455</v>
      </c>
      <c r="I390" s="1" t="s">
        <v>71</v>
      </c>
      <c r="J390" s="67">
        <v>545958.9</v>
      </c>
      <c r="K390" s="67">
        <v>507462.77</v>
      </c>
      <c r="L390" s="142">
        <v>501644.66</v>
      </c>
      <c r="M390" s="67">
        <v>545958.9</v>
      </c>
      <c r="N390" s="1">
        <v>6.1</v>
      </c>
      <c r="O390" s="115" t="s">
        <v>6</v>
      </c>
      <c r="P390" s="4"/>
    </row>
    <row r="391" spans="1:16" x14ac:dyDescent="0.3">
      <c r="A391" s="4"/>
      <c r="B391" s="141" t="s">
        <v>128</v>
      </c>
      <c r="C391" s="1" t="s">
        <v>195</v>
      </c>
      <c r="E391" s="1" t="s">
        <v>125</v>
      </c>
      <c r="F391" s="1" t="s">
        <v>126</v>
      </c>
      <c r="G391" s="1" t="s">
        <v>735</v>
      </c>
      <c r="H391" s="1" t="s">
        <v>455</v>
      </c>
      <c r="I391" s="1" t="s">
        <v>71</v>
      </c>
      <c r="J391" s="67">
        <v>545958.9</v>
      </c>
      <c r="K391" s="67">
        <v>507546.3</v>
      </c>
      <c r="L391" s="142">
        <v>501644.66</v>
      </c>
      <c r="M391" s="67">
        <v>545958.9</v>
      </c>
      <c r="N391" s="1">
        <v>6.1</v>
      </c>
      <c r="O391" s="115" t="s">
        <v>6</v>
      </c>
      <c r="P391" s="4"/>
    </row>
    <row r="392" spans="1:16" x14ac:dyDescent="0.3">
      <c r="A392" s="4"/>
      <c r="B392" s="141" t="s">
        <v>123</v>
      </c>
      <c r="C392" s="1" t="s">
        <v>421</v>
      </c>
      <c r="E392" s="1" t="s">
        <v>125</v>
      </c>
      <c r="G392" s="1" t="s">
        <v>304</v>
      </c>
      <c r="H392" s="1" t="s">
        <v>153</v>
      </c>
      <c r="I392" s="1" t="s">
        <v>71</v>
      </c>
      <c r="J392" s="67">
        <v>159491.54</v>
      </c>
      <c r="K392" s="67">
        <v>125217.55</v>
      </c>
      <c r="L392" s="142">
        <v>122850.53</v>
      </c>
      <c r="M392" s="67">
        <v>159491.54</v>
      </c>
      <c r="N392" s="1">
        <v>6</v>
      </c>
      <c r="O392" s="115" t="s">
        <v>6</v>
      </c>
      <c r="P392" s="4"/>
    </row>
    <row r="393" spans="1:16" x14ac:dyDescent="0.3">
      <c r="A393" s="4"/>
      <c r="B393" s="141" t="s">
        <v>123</v>
      </c>
      <c r="C393" s="1" t="s">
        <v>421</v>
      </c>
      <c r="E393" s="1" t="s">
        <v>125</v>
      </c>
      <c r="G393" s="1" t="s">
        <v>305</v>
      </c>
      <c r="H393" s="1" t="s">
        <v>153</v>
      </c>
      <c r="I393" s="1" t="s">
        <v>71</v>
      </c>
      <c r="J393" s="67">
        <v>66454.899999999994</v>
      </c>
      <c r="K393" s="67">
        <v>51932.17</v>
      </c>
      <c r="L393" s="142">
        <v>51082.51</v>
      </c>
      <c r="M393" s="67">
        <v>66454.899999999994</v>
      </c>
      <c r="N393" s="1">
        <v>6</v>
      </c>
      <c r="O393" s="115" t="s">
        <v>6</v>
      </c>
      <c r="P393" s="4"/>
    </row>
    <row r="394" spans="1:16" x14ac:dyDescent="0.3">
      <c r="A394" s="4"/>
      <c r="B394" s="141" t="s">
        <v>123</v>
      </c>
      <c r="C394" s="1" t="s">
        <v>421</v>
      </c>
      <c r="E394" s="1" t="s">
        <v>125</v>
      </c>
      <c r="G394" s="1" t="s">
        <v>306</v>
      </c>
      <c r="H394" s="1" t="s">
        <v>153</v>
      </c>
      <c r="I394" s="1" t="s">
        <v>71</v>
      </c>
      <c r="J394" s="67">
        <v>190979.20000000001</v>
      </c>
      <c r="K394" s="67">
        <v>147121.01</v>
      </c>
      <c r="L394" s="142">
        <v>148616.32000000001</v>
      </c>
      <c r="M394" s="67">
        <v>190979.20000000001</v>
      </c>
      <c r="N394" s="1">
        <v>6</v>
      </c>
      <c r="O394" s="115" t="s">
        <v>6</v>
      </c>
      <c r="P394" s="4"/>
    </row>
    <row r="395" spans="1:16" x14ac:dyDescent="0.3">
      <c r="A395" s="4"/>
      <c r="B395" s="141" t="s">
        <v>123</v>
      </c>
      <c r="C395" s="1" t="s">
        <v>421</v>
      </c>
      <c r="E395" s="1" t="s">
        <v>125</v>
      </c>
      <c r="G395" s="1" t="s">
        <v>307</v>
      </c>
      <c r="H395" s="1" t="s">
        <v>153</v>
      </c>
      <c r="I395" s="1" t="s">
        <v>71</v>
      </c>
      <c r="J395" s="67">
        <v>15722.58</v>
      </c>
      <c r="K395" s="67">
        <v>13055.56</v>
      </c>
      <c r="L395" s="142">
        <v>13143.12</v>
      </c>
      <c r="M395" s="67">
        <v>15722.58</v>
      </c>
      <c r="N395" s="1">
        <v>6</v>
      </c>
      <c r="O395" s="115" t="s">
        <v>6</v>
      </c>
      <c r="P395" s="4"/>
    </row>
    <row r="396" spans="1:16" x14ac:dyDescent="0.3">
      <c r="A396" s="4"/>
      <c r="B396" s="141" t="s">
        <v>418</v>
      </c>
      <c r="C396" s="1" t="s">
        <v>422</v>
      </c>
      <c r="E396" s="1" t="s">
        <v>428</v>
      </c>
      <c r="F396" s="1" t="s">
        <v>155</v>
      </c>
      <c r="G396" s="1" t="s">
        <v>736</v>
      </c>
      <c r="H396" s="1" t="s">
        <v>737</v>
      </c>
      <c r="I396" s="1" t="s">
        <v>71</v>
      </c>
      <c r="J396" s="67">
        <v>1000000</v>
      </c>
      <c r="K396" s="67">
        <v>988850.17</v>
      </c>
      <c r="L396" s="142">
        <v>994311.66</v>
      </c>
      <c r="M396" s="67">
        <v>1000000</v>
      </c>
      <c r="N396" s="1">
        <v>3.52</v>
      </c>
      <c r="O396" s="115" t="s">
        <v>6</v>
      </c>
      <c r="P396" s="4"/>
    </row>
    <row r="397" spans="1:16" x14ac:dyDescent="0.3">
      <c r="A397" s="4"/>
      <c r="B397" s="141" t="s">
        <v>418</v>
      </c>
      <c r="C397" s="1" t="s">
        <v>422</v>
      </c>
      <c r="E397" s="1" t="s">
        <v>428</v>
      </c>
      <c r="F397" s="1" t="s">
        <v>155</v>
      </c>
      <c r="G397" s="1" t="s">
        <v>738</v>
      </c>
      <c r="H397" s="1" t="s">
        <v>737</v>
      </c>
      <c r="I397" s="1" t="s">
        <v>71</v>
      </c>
      <c r="J397" s="67">
        <v>2000000</v>
      </c>
      <c r="K397" s="67">
        <v>1977706.67</v>
      </c>
      <c r="L397" s="142">
        <v>1988626.55</v>
      </c>
      <c r="M397" s="67">
        <v>2000000</v>
      </c>
      <c r="N397" s="1">
        <v>3.52</v>
      </c>
      <c r="O397" s="115" t="s">
        <v>6</v>
      </c>
      <c r="P397" s="4"/>
    </row>
    <row r="398" spans="1:16" x14ac:dyDescent="0.3">
      <c r="A398" s="4"/>
      <c r="B398" s="141" t="s">
        <v>418</v>
      </c>
      <c r="C398" s="1" t="s">
        <v>422</v>
      </c>
      <c r="E398" s="1" t="s">
        <v>428</v>
      </c>
      <c r="F398" s="1" t="s">
        <v>155</v>
      </c>
      <c r="G398" s="1" t="s">
        <v>739</v>
      </c>
      <c r="H398" s="1" t="s">
        <v>148</v>
      </c>
      <c r="I398" s="1" t="s">
        <v>71</v>
      </c>
      <c r="J398" s="67">
        <v>2000000</v>
      </c>
      <c r="K398" s="67">
        <v>1982600</v>
      </c>
      <c r="L398" s="142">
        <v>1991861.08</v>
      </c>
      <c r="M398" s="67">
        <v>2000000</v>
      </c>
      <c r="N398" s="1">
        <v>3.48</v>
      </c>
      <c r="O398" s="115" t="s">
        <v>6</v>
      </c>
      <c r="P398" s="4"/>
    </row>
    <row r="399" spans="1:16" x14ac:dyDescent="0.3">
      <c r="A399" s="4"/>
      <c r="B399" s="141" t="s">
        <v>418</v>
      </c>
      <c r="C399" s="1" t="s">
        <v>422</v>
      </c>
      <c r="E399" s="1" t="s">
        <v>428</v>
      </c>
      <c r="F399" s="1" t="s">
        <v>155</v>
      </c>
      <c r="G399" s="1" t="s">
        <v>740</v>
      </c>
      <c r="H399" s="1" t="s">
        <v>741</v>
      </c>
      <c r="I399" s="1" t="s">
        <v>71</v>
      </c>
      <c r="J399" s="67">
        <v>2000000</v>
      </c>
      <c r="K399" s="67">
        <v>1979037.78</v>
      </c>
      <c r="L399" s="142">
        <v>1985870.29</v>
      </c>
      <c r="M399" s="67">
        <v>2000000</v>
      </c>
      <c r="N399" s="1">
        <v>3.53</v>
      </c>
      <c r="O399" s="115" t="s">
        <v>6</v>
      </c>
      <c r="P399" s="4"/>
    </row>
    <row r="400" spans="1:16" x14ac:dyDescent="0.3">
      <c r="A400" s="4"/>
      <c r="B400" s="141" t="s">
        <v>418</v>
      </c>
      <c r="C400" s="1" t="s">
        <v>422</v>
      </c>
      <c r="E400" s="1" t="s">
        <v>428</v>
      </c>
      <c r="F400" s="1" t="s">
        <v>155</v>
      </c>
      <c r="G400" s="1" t="s">
        <v>742</v>
      </c>
      <c r="H400" s="1" t="s">
        <v>743</v>
      </c>
      <c r="I400" s="1" t="s">
        <v>71</v>
      </c>
      <c r="J400" s="67">
        <v>3000000</v>
      </c>
      <c r="K400" s="67">
        <v>2967720</v>
      </c>
      <c r="L400" s="142">
        <v>2973270.72</v>
      </c>
      <c r="M400" s="67">
        <v>3000000</v>
      </c>
      <c r="N400" s="1">
        <v>3.52</v>
      </c>
      <c r="O400" s="115" t="s">
        <v>6</v>
      </c>
      <c r="P400" s="4"/>
    </row>
    <row r="401" spans="1:16" x14ac:dyDescent="0.3">
      <c r="A401" s="4"/>
      <c r="B401" s="141" t="s">
        <v>418</v>
      </c>
      <c r="C401" s="1" t="s">
        <v>422</v>
      </c>
      <c r="E401" s="1" t="s">
        <v>428</v>
      </c>
      <c r="F401" s="1" t="s">
        <v>155</v>
      </c>
      <c r="G401" s="1" t="s">
        <v>744</v>
      </c>
      <c r="H401" s="1" t="s">
        <v>745</v>
      </c>
      <c r="I401" s="1" t="s">
        <v>71</v>
      </c>
      <c r="J401" s="67">
        <v>2000000</v>
      </c>
      <c r="K401" s="67">
        <v>1975800</v>
      </c>
      <c r="L401" s="142">
        <v>1979266.67</v>
      </c>
      <c r="M401" s="67">
        <v>2000000</v>
      </c>
      <c r="N401" s="1">
        <v>3.48</v>
      </c>
      <c r="O401" s="115" t="s">
        <v>6</v>
      </c>
      <c r="P401" s="4"/>
    </row>
    <row r="402" spans="1:16" x14ac:dyDescent="0.3">
      <c r="A402" s="4"/>
      <c r="B402" s="141" t="s">
        <v>128</v>
      </c>
      <c r="C402" s="1" t="s">
        <v>423</v>
      </c>
      <c r="E402" s="1" t="s">
        <v>125</v>
      </c>
      <c r="G402" s="1" t="s">
        <v>746</v>
      </c>
      <c r="H402" s="1" t="s">
        <v>456</v>
      </c>
      <c r="I402" s="1" t="s">
        <v>71</v>
      </c>
      <c r="J402" s="67">
        <v>59008.22</v>
      </c>
      <c r="K402" s="67">
        <v>50114.33</v>
      </c>
      <c r="L402" s="142">
        <v>50065.01</v>
      </c>
      <c r="M402" s="67">
        <v>59008.22</v>
      </c>
      <c r="N402" s="1">
        <v>6</v>
      </c>
      <c r="O402" s="115" t="s">
        <v>6</v>
      </c>
      <c r="P402" s="4"/>
    </row>
    <row r="403" spans="1:16" x14ac:dyDescent="0.3">
      <c r="A403" s="4"/>
      <c r="B403" s="141" t="s">
        <v>128</v>
      </c>
      <c r="C403" s="1" t="s">
        <v>423</v>
      </c>
      <c r="E403" s="1" t="s">
        <v>125</v>
      </c>
      <c r="G403" s="1" t="s">
        <v>747</v>
      </c>
      <c r="H403" s="1" t="s">
        <v>457</v>
      </c>
      <c r="I403" s="1" t="s">
        <v>71</v>
      </c>
      <c r="J403" s="67">
        <v>26294.51</v>
      </c>
      <c r="K403" s="67">
        <v>25101.23</v>
      </c>
      <c r="L403" s="142">
        <v>25204.65</v>
      </c>
      <c r="M403" s="67">
        <v>26294.51</v>
      </c>
      <c r="N403" s="1">
        <v>6.25</v>
      </c>
      <c r="O403" s="115" t="s">
        <v>6</v>
      </c>
      <c r="P403" s="4"/>
    </row>
    <row r="404" spans="1:16" x14ac:dyDescent="0.3">
      <c r="A404" s="4"/>
      <c r="B404" s="141" t="s">
        <v>128</v>
      </c>
      <c r="C404" s="1" t="s">
        <v>424</v>
      </c>
      <c r="E404" s="1" t="s">
        <v>125</v>
      </c>
      <c r="F404" s="1" t="s">
        <v>126</v>
      </c>
      <c r="G404" s="1" t="s">
        <v>748</v>
      </c>
      <c r="H404" s="1" t="s">
        <v>459</v>
      </c>
      <c r="I404" s="1" t="s">
        <v>71</v>
      </c>
      <c r="J404" s="67">
        <v>27190</v>
      </c>
      <c r="K404" s="67">
        <v>25510.58</v>
      </c>
      <c r="L404" s="142">
        <v>25331.15</v>
      </c>
      <c r="M404" s="67">
        <v>27190</v>
      </c>
      <c r="N404" s="1">
        <v>6.2</v>
      </c>
      <c r="O404" s="115" t="s">
        <v>6</v>
      </c>
      <c r="P404" s="4"/>
    </row>
    <row r="405" spans="1:16" x14ac:dyDescent="0.3">
      <c r="A405" s="4"/>
      <c r="B405" s="141" t="s">
        <v>123</v>
      </c>
      <c r="C405" s="1" t="s">
        <v>425</v>
      </c>
      <c r="E405" s="1" t="s">
        <v>125</v>
      </c>
      <c r="F405" s="1" t="s">
        <v>126</v>
      </c>
      <c r="G405" s="1" t="s">
        <v>309</v>
      </c>
      <c r="H405" s="1" t="s">
        <v>156</v>
      </c>
      <c r="I405" s="1" t="s">
        <v>71</v>
      </c>
      <c r="J405" s="67">
        <v>553578.04</v>
      </c>
      <c r="K405" s="67">
        <v>405676.73</v>
      </c>
      <c r="L405" s="142">
        <v>406832.13</v>
      </c>
      <c r="M405" s="67">
        <v>553578.04</v>
      </c>
      <c r="N405" s="1">
        <v>7</v>
      </c>
      <c r="O405" s="115" t="s">
        <v>6</v>
      </c>
      <c r="P405" s="4"/>
    </row>
    <row r="406" spans="1:16" x14ac:dyDescent="0.3">
      <c r="A406" s="4"/>
      <c r="B406" s="141" t="s">
        <v>123</v>
      </c>
      <c r="C406" s="1" t="s">
        <v>425</v>
      </c>
      <c r="E406" s="1" t="s">
        <v>125</v>
      </c>
      <c r="F406" s="1" t="s">
        <v>126</v>
      </c>
      <c r="G406" s="1" t="s">
        <v>310</v>
      </c>
      <c r="H406" s="1" t="s">
        <v>156</v>
      </c>
      <c r="I406" s="1" t="s">
        <v>71</v>
      </c>
      <c r="J406" s="67">
        <v>539616.4</v>
      </c>
      <c r="K406" s="67">
        <v>405139.72</v>
      </c>
      <c r="L406" s="142">
        <v>406834.43</v>
      </c>
      <c r="M406" s="67">
        <v>539616.4</v>
      </c>
      <c r="N406" s="1">
        <v>7</v>
      </c>
      <c r="O406" s="115" t="s">
        <v>6</v>
      </c>
      <c r="P406" s="4"/>
    </row>
    <row r="407" spans="1:16" x14ac:dyDescent="0.3">
      <c r="A407" s="4"/>
      <c r="B407" s="141" t="s">
        <v>123</v>
      </c>
      <c r="C407" s="1" t="s">
        <v>425</v>
      </c>
      <c r="E407" s="1" t="s">
        <v>125</v>
      </c>
      <c r="F407" s="1" t="s">
        <v>126</v>
      </c>
      <c r="G407" s="1" t="s">
        <v>749</v>
      </c>
      <c r="H407" s="1" t="s">
        <v>455</v>
      </c>
      <c r="I407" s="1" t="s">
        <v>71</v>
      </c>
      <c r="J407" s="67">
        <v>34057.620000000003</v>
      </c>
      <c r="K407" s="67">
        <v>30057.33</v>
      </c>
      <c r="L407" s="142">
        <v>30088.75</v>
      </c>
      <c r="M407" s="67">
        <v>34057.620000000003</v>
      </c>
      <c r="N407" s="1">
        <v>7.75</v>
      </c>
      <c r="O407" s="115" t="s">
        <v>6</v>
      </c>
      <c r="P407" s="4"/>
    </row>
    <row r="408" spans="1:16" x14ac:dyDescent="0.3">
      <c r="A408" s="4"/>
      <c r="B408" s="141" t="s">
        <v>123</v>
      </c>
      <c r="C408" s="1" t="s">
        <v>425</v>
      </c>
      <c r="E408" s="1" t="s">
        <v>125</v>
      </c>
      <c r="F408" s="1" t="s">
        <v>126</v>
      </c>
      <c r="G408" s="1" t="s">
        <v>750</v>
      </c>
      <c r="H408" s="1" t="s">
        <v>156</v>
      </c>
      <c r="I408" s="1" t="s">
        <v>71</v>
      </c>
      <c r="J408" s="67">
        <v>53506.16</v>
      </c>
      <c r="K408" s="67">
        <v>43280.38</v>
      </c>
      <c r="L408" s="142">
        <v>43735.28</v>
      </c>
      <c r="M408" s="67">
        <v>53506.16</v>
      </c>
      <c r="N408" s="1">
        <v>7</v>
      </c>
      <c r="O408" s="115" t="s">
        <v>6</v>
      </c>
      <c r="P408" s="4"/>
    </row>
    <row r="409" spans="1:16" x14ac:dyDescent="0.3">
      <c r="A409" s="4"/>
      <c r="B409" s="141" t="s">
        <v>123</v>
      </c>
      <c r="C409" s="1" t="s">
        <v>425</v>
      </c>
      <c r="E409" s="1" t="s">
        <v>125</v>
      </c>
      <c r="F409" s="1" t="s">
        <v>126</v>
      </c>
      <c r="G409" s="1" t="s">
        <v>751</v>
      </c>
      <c r="H409" s="1" t="s">
        <v>454</v>
      </c>
      <c r="I409" s="1" t="s">
        <v>71</v>
      </c>
      <c r="J409" s="67">
        <v>2033753.42</v>
      </c>
      <c r="K409" s="67">
        <v>2031072.09</v>
      </c>
      <c r="L409" s="142">
        <v>2031458.71</v>
      </c>
      <c r="M409" s="67">
        <v>2033753.42</v>
      </c>
      <c r="N409" s="1">
        <v>7</v>
      </c>
      <c r="O409" s="115" t="s">
        <v>6</v>
      </c>
      <c r="P409" s="4"/>
    </row>
    <row r="410" spans="1:16" x14ac:dyDescent="0.3">
      <c r="A410" s="4"/>
      <c r="B410" s="141" t="s">
        <v>123</v>
      </c>
      <c r="C410" s="1" t="s">
        <v>157</v>
      </c>
      <c r="E410" s="1" t="s">
        <v>125</v>
      </c>
      <c r="G410" s="1" t="s">
        <v>313</v>
      </c>
      <c r="H410" s="1" t="s">
        <v>161</v>
      </c>
      <c r="I410" s="1" t="s">
        <v>71</v>
      </c>
      <c r="J410" s="67">
        <v>328625.02</v>
      </c>
      <c r="K410" s="67">
        <v>277595.56</v>
      </c>
      <c r="L410" s="142">
        <v>275386.90000000002</v>
      </c>
      <c r="M410" s="67">
        <v>328625.02</v>
      </c>
      <c r="N410" s="1">
        <v>6.5</v>
      </c>
      <c r="O410" s="115" t="s">
        <v>6</v>
      </c>
      <c r="P410" s="4"/>
    </row>
    <row r="411" spans="1:16" x14ac:dyDescent="0.3">
      <c r="A411" s="4"/>
      <c r="B411" s="141" t="s">
        <v>123</v>
      </c>
      <c r="C411" s="1" t="s">
        <v>157</v>
      </c>
      <c r="E411" s="1" t="s">
        <v>125</v>
      </c>
      <c r="G411" s="1" t="s">
        <v>315</v>
      </c>
      <c r="H411" s="1" t="s">
        <v>161</v>
      </c>
      <c r="I411" s="1" t="s">
        <v>71</v>
      </c>
      <c r="J411" s="67">
        <v>582412.49</v>
      </c>
      <c r="K411" s="67">
        <v>496903.09</v>
      </c>
      <c r="L411" s="142">
        <v>494695.11</v>
      </c>
      <c r="M411" s="67">
        <v>582412.49</v>
      </c>
      <c r="N411" s="1">
        <v>6.5</v>
      </c>
      <c r="O411" s="115" t="s">
        <v>6</v>
      </c>
      <c r="P411" s="4"/>
    </row>
    <row r="412" spans="1:16" x14ac:dyDescent="0.3">
      <c r="A412" s="4"/>
      <c r="B412" s="141" t="s">
        <v>123</v>
      </c>
      <c r="C412" s="1" t="s">
        <v>157</v>
      </c>
      <c r="E412" s="1" t="s">
        <v>125</v>
      </c>
      <c r="G412" s="1" t="s">
        <v>316</v>
      </c>
      <c r="H412" s="1" t="s">
        <v>160</v>
      </c>
      <c r="I412" s="1" t="s">
        <v>71</v>
      </c>
      <c r="J412" s="67">
        <v>207404.16</v>
      </c>
      <c r="K412" s="67">
        <v>143156.51999999999</v>
      </c>
      <c r="L412" s="142">
        <v>143098.99</v>
      </c>
      <c r="M412" s="67">
        <v>207404.16</v>
      </c>
      <c r="N412" s="1">
        <v>7.25</v>
      </c>
      <c r="O412" s="115" t="s">
        <v>6</v>
      </c>
      <c r="P412" s="4"/>
    </row>
    <row r="413" spans="1:16" x14ac:dyDescent="0.3">
      <c r="A413" s="4"/>
      <c r="B413" s="141" t="s">
        <v>123</v>
      </c>
      <c r="C413" s="1" t="s">
        <v>157</v>
      </c>
      <c r="E413" s="1" t="s">
        <v>125</v>
      </c>
      <c r="G413" s="1" t="s">
        <v>752</v>
      </c>
      <c r="H413" s="1" t="s">
        <v>460</v>
      </c>
      <c r="I413" s="1" t="s">
        <v>71</v>
      </c>
      <c r="J413" s="67">
        <v>1228.4000000000001</v>
      </c>
      <c r="K413" s="67">
        <v>1016.5</v>
      </c>
      <c r="L413" s="142">
        <v>1001.14</v>
      </c>
      <c r="M413" s="67">
        <v>1228.4000000000001</v>
      </c>
      <c r="N413" s="1">
        <v>7</v>
      </c>
      <c r="O413" s="115" t="s">
        <v>6</v>
      </c>
      <c r="P413" s="4"/>
    </row>
    <row r="414" spans="1:16" x14ac:dyDescent="0.3">
      <c r="A414" s="4"/>
      <c r="B414" s="141" t="s">
        <v>123</v>
      </c>
      <c r="C414" s="1" t="s">
        <v>157</v>
      </c>
      <c r="E414" s="1" t="s">
        <v>125</v>
      </c>
      <c r="G414" s="1" t="s">
        <v>753</v>
      </c>
      <c r="H414" s="1" t="s">
        <v>461</v>
      </c>
      <c r="I414" s="1" t="s">
        <v>71</v>
      </c>
      <c r="J414" s="67">
        <v>1074793.8700000001</v>
      </c>
      <c r="K414" s="67">
        <v>1005561.64</v>
      </c>
      <c r="L414" s="142">
        <v>1013592</v>
      </c>
      <c r="M414" s="67">
        <v>1074793.8700000001</v>
      </c>
      <c r="N414" s="1">
        <v>7</v>
      </c>
      <c r="O414" s="115" t="s">
        <v>6</v>
      </c>
      <c r="P414" s="4"/>
    </row>
    <row r="415" spans="1:16" x14ac:dyDescent="0.3">
      <c r="A415" s="4"/>
      <c r="B415" s="141" t="s">
        <v>123</v>
      </c>
      <c r="C415" s="1" t="s">
        <v>157</v>
      </c>
      <c r="E415" s="1" t="s">
        <v>125</v>
      </c>
      <c r="G415" s="1" t="s">
        <v>754</v>
      </c>
      <c r="H415" s="1" t="s">
        <v>159</v>
      </c>
      <c r="I415" s="1" t="s">
        <v>71</v>
      </c>
      <c r="J415" s="67">
        <v>213355.83</v>
      </c>
      <c r="K415" s="67">
        <v>150898.23000000001</v>
      </c>
      <c r="L415" s="142">
        <v>149187.35</v>
      </c>
      <c r="M415" s="67">
        <v>213355.83</v>
      </c>
      <c r="N415" s="1">
        <v>7.5</v>
      </c>
      <c r="O415" s="115" t="s">
        <v>6</v>
      </c>
      <c r="P415" s="4"/>
    </row>
    <row r="416" spans="1:16" x14ac:dyDescent="0.3">
      <c r="A416" s="4"/>
      <c r="B416" s="141" t="s">
        <v>123</v>
      </c>
      <c r="C416" s="1" t="s">
        <v>157</v>
      </c>
      <c r="E416" s="1" t="s">
        <v>125</v>
      </c>
      <c r="G416" s="1" t="s">
        <v>755</v>
      </c>
      <c r="H416" s="1" t="s">
        <v>160</v>
      </c>
      <c r="I416" s="1" t="s">
        <v>71</v>
      </c>
      <c r="J416" s="67">
        <v>130807.47</v>
      </c>
      <c r="K416" s="67">
        <v>100100.03</v>
      </c>
      <c r="L416" s="142">
        <v>101488.77</v>
      </c>
      <c r="M416" s="67">
        <v>130807.47</v>
      </c>
      <c r="N416" s="1">
        <v>7.25</v>
      </c>
      <c r="O416" s="115" t="s">
        <v>6</v>
      </c>
      <c r="P416" s="4"/>
    </row>
    <row r="417" spans="1:16" x14ac:dyDescent="0.3">
      <c r="A417" s="4"/>
      <c r="B417" s="141" t="s">
        <v>128</v>
      </c>
      <c r="C417" s="1" t="s">
        <v>596</v>
      </c>
      <c r="E417" s="1" t="s">
        <v>125</v>
      </c>
      <c r="F417" s="1" t="s">
        <v>126</v>
      </c>
      <c r="G417" s="1" t="s">
        <v>756</v>
      </c>
      <c r="H417" s="1" t="s">
        <v>757</v>
      </c>
      <c r="I417" s="1" t="s">
        <v>71</v>
      </c>
      <c r="J417" s="67">
        <v>25500.080000000002</v>
      </c>
      <c r="K417" s="67">
        <v>25012.05</v>
      </c>
      <c r="L417" s="142">
        <v>25016.37</v>
      </c>
      <c r="M417" s="67">
        <v>25500.080000000002</v>
      </c>
      <c r="N417" s="1">
        <v>6.5</v>
      </c>
      <c r="O417" s="115" t="s">
        <v>6</v>
      </c>
      <c r="P417" s="4"/>
    </row>
    <row r="418" spans="1:16" x14ac:dyDescent="0.3">
      <c r="A418" s="4"/>
      <c r="B418" s="141" t="s">
        <v>128</v>
      </c>
      <c r="C418" s="1" t="s">
        <v>596</v>
      </c>
      <c r="E418" s="1" t="s">
        <v>125</v>
      </c>
      <c r="F418" s="1" t="s">
        <v>126</v>
      </c>
      <c r="G418" s="1" t="s">
        <v>758</v>
      </c>
      <c r="H418" s="1" t="s">
        <v>757</v>
      </c>
      <c r="I418" s="1" t="s">
        <v>71</v>
      </c>
      <c r="J418" s="67">
        <v>28755.4</v>
      </c>
      <c r="K418" s="67">
        <v>28205.07</v>
      </c>
      <c r="L418" s="142">
        <v>28209.94</v>
      </c>
      <c r="M418" s="67">
        <v>28755.4</v>
      </c>
      <c r="N418" s="1">
        <v>6.5</v>
      </c>
      <c r="O418" s="115" t="s">
        <v>6</v>
      </c>
      <c r="P418" s="4"/>
    </row>
    <row r="419" spans="1:16" x14ac:dyDescent="0.3">
      <c r="A419" s="4"/>
      <c r="B419" s="141" t="s">
        <v>123</v>
      </c>
      <c r="C419" s="1" t="s">
        <v>426</v>
      </c>
      <c r="E419" s="1" t="s">
        <v>429</v>
      </c>
      <c r="G419" s="1" t="s">
        <v>759</v>
      </c>
      <c r="H419" s="1" t="s">
        <v>462</v>
      </c>
      <c r="I419" s="1" t="s">
        <v>71</v>
      </c>
      <c r="J419" s="67">
        <v>290787.05</v>
      </c>
      <c r="K419" s="67">
        <v>284072.44</v>
      </c>
      <c r="L419" s="142">
        <v>284343.53000000003</v>
      </c>
      <c r="M419" s="67">
        <v>290787.05</v>
      </c>
      <c r="N419" s="1">
        <v>7.25</v>
      </c>
      <c r="O419" s="115" t="s">
        <v>6</v>
      </c>
      <c r="P419" s="4"/>
    </row>
    <row r="420" spans="1:16" x14ac:dyDescent="0.3">
      <c r="A420" s="4"/>
      <c r="B420" s="141" t="s">
        <v>123</v>
      </c>
      <c r="C420" s="1" t="s">
        <v>426</v>
      </c>
      <c r="E420" s="1" t="s">
        <v>429</v>
      </c>
      <c r="G420" s="1" t="s">
        <v>760</v>
      </c>
      <c r="H420" s="1" t="s">
        <v>463</v>
      </c>
      <c r="I420" s="1" t="s">
        <v>71</v>
      </c>
      <c r="J420" s="67">
        <v>292652.98</v>
      </c>
      <c r="K420" s="67">
        <v>284072.44</v>
      </c>
      <c r="L420" s="142">
        <v>284531.05</v>
      </c>
      <c r="M420" s="67">
        <v>292652.98</v>
      </c>
      <c r="N420" s="1">
        <v>7.5</v>
      </c>
      <c r="O420" s="115" t="s">
        <v>6</v>
      </c>
      <c r="P420" s="4"/>
    </row>
    <row r="421" spans="1:16" x14ac:dyDescent="0.3">
      <c r="A421" s="4"/>
      <c r="B421" s="141" t="s">
        <v>123</v>
      </c>
      <c r="C421" s="1" t="s">
        <v>426</v>
      </c>
      <c r="E421" s="1" t="s">
        <v>429</v>
      </c>
      <c r="G421" s="1" t="s">
        <v>761</v>
      </c>
      <c r="H421" s="1" t="s">
        <v>210</v>
      </c>
      <c r="I421" s="1" t="s">
        <v>71</v>
      </c>
      <c r="J421" s="67">
        <v>294627.86</v>
      </c>
      <c r="K421" s="67">
        <v>284072.44</v>
      </c>
      <c r="L421" s="142">
        <v>284715.84999999998</v>
      </c>
      <c r="M421" s="67">
        <v>294627.86</v>
      </c>
      <c r="N421" s="1">
        <v>7.75</v>
      </c>
      <c r="O421" s="115" t="s">
        <v>6</v>
      </c>
      <c r="P421" s="4"/>
    </row>
    <row r="422" spans="1:16" x14ac:dyDescent="0.3">
      <c r="A422" s="4"/>
      <c r="B422" s="141" t="s">
        <v>123</v>
      </c>
      <c r="C422" s="1" t="s">
        <v>426</v>
      </c>
      <c r="E422" s="1" t="s">
        <v>429</v>
      </c>
      <c r="G422" s="1" t="s">
        <v>762</v>
      </c>
      <c r="H422" s="1" t="s">
        <v>464</v>
      </c>
      <c r="I422" s="1" t="s">
        <v>71</v>
      </c>
      <c r="J422" s="67">
        <v>297147.53999999998</v>
      </c>
      <c r="K422" s="67">
        <v>284072.45</v>
      </c>
      <c r="L422" s="142">
        <v>284907.96999999997</v>
      </c>
      <c r="M422" s="67">
        <v>297147.53999999998</v>
      </c>
      <c r="N422" s="1">
        <v>8</v>
      </c>
      <c r="O422" s="115" t="s">
        <v>6</v>
      </c>
      <c r="P422" s="4"/>
    </row>
    <row r="423" spans="1:16" x14ac:dyDescent="0.3">
      <c r="A423" s="4"/>
      <c r="B423" s="141" t="s">
        <v>123</v>
      </c>
      <c r="C423" s="1" t="s">
        <v>426</v>
      </c>
      <c r="E423" s="1" t="s">
        <v>429</v>
      </c>
      <c r="G423" s="1" t="s">
        <v>763</v>
      </c>
      <c r="H423" s="1" t="s">
        <v>764</v>
      </c>
      <c r="I423" s="1" t="s">
        <v>71</v>
      </c>
      <c r="J423" s="67">
        <v>78827.009999999995</v>
      </c>
      <c r="K423" s="67">
        <v>75855.16</v>
      </c>
      <c r="L423" s="142">
        <v>75657.31</v>
      </c>
      <c r="M423" s="67">
        <v>78827.009999999995</v>
      </c>
      <c r="N423" s="1">
        <v>8</v>
      </c>
      <c r="O423" s="115" t="s">
        <v>6</v>
      </c>
      <c r="P423" s="4"/>
    </row>
    <row r="424" spans="1:16" x14ac:dyDescent="0.3">
      <c r="A424" s="4"/>
      <c r="B424" s="141" t="s">
        <v>123</v>
      </c>
      <c r="C424" s="1" t="s">
        <v>426</v>
      </c>
      <c r="E424" s="1" t="s">
        <v>429</v>
      </c>
      <c r="G424" s="1" t="s">
        <v>765</v>
      </c>
      <c r="H424" s="1" t="s">
        <v>766</v>
      </c>
      <c r="I424" s="1" t="s">
        <v>71</v>
      </c>
      <c r="J424" s="67">
        <v>79733.06</v>
      </c>
      <c r="K424" s="67">
        <v>75657.8</v>
      </c>
      <c r="L424" s="142">
        <v>75477.31</v>
      </c>
      <c r="M424" s="67">
        <v>79733.06</v>
      </c>
      <c r="N424" s="1">
        <v>8.25</v>
      </c>
      <c r="O424" s="115" t="s">
        <v>6</v>
      </c>
      <c r="P424" s="4"/>
    </row>
    <row r="425" spans="1:16" x14ac:dyDescent="0.3">
      <c r="A425" s="4"/>
      <c r="B425" s="141" t="s">
        <v>123</v>
      </c>
      <c r="C425" s="1" t="s">
        <v>163</v>
      </c>
      <c r="E425" s="1" t="s">
        <v>125</v>
      </c>
      <c r="F425" s="1" t="s">
        <v>126</v>
      </c>
      <c r="G425" s="1" t="s">
        <v>318</v>
      </c>
      <c r="H425" s="1" t="s">
        <v>164</v>
      </c>
      <c r="I425" s="1" t="s">
        <v>71</v>
      </c>
      <c r="J425" s="67">
        <v>1240000.01</v>
      </c>
      <c r="K425" s="67">
        <v>1000493.16</v>
      </c>
      <c r="L425" s="142">
        <v>1017809.63</v>
      </c>
      <c r="M425" s="67">
        <v>1240000.01</v>
      </c>
      <c r="N425" s="1">
        <v>6</v>
      </c>
      <c r="O425" s="115" t="s">
        <v>6</v>
      </c>
      <c r="P425" s="4"/>
    </row>
    <row r="426" spans="1:16" x14ac:dyDescent="0.3">
      <c r="A426" s="4"/>
      <c r="B426" s="141" t="s">
        <v>123</v>
      </c>
      <c r="C426" s="1" t="s">
        <v>163</v>
      </c>
      <c r="E426" s="1" t="s">
        <v>125</v>
      </c>
      <c r="F426" s="1" t="s">
        <v>126</v>
      </c>
      <c r="G426" s="1" t="s">
        <v>320</v>
      </c>
      <c r="H426" s="1" t="s">
        <v>164</v>
      </c>
      <c r="I426" s="1" t="s">
        <v>71</v>
      </c>
      <c r="J426" s="67">
        <v>62000</v>
      </c>
      <c r="K426" s="67">
        <v>50024.66</v>
      </c>
      <c r="L426" s="142">
        <v>50890.48</v>
      </c>
      <c r="M426" s="67">
        <v>62000</v>
      </c>
      <c r="N426" s="1">
        <v>6</v>
      </c>
      <c r="O426" s="115" t="s">
        <v>6</v>
      </c>
      <c r="P426" s="4"/>
    </row>
    <row r="427" spans="1:16" x14ac:dyDescent="0.3">
      <c r="A427" s="4"/>
      <c r="B427" s="141" t="s">
        <v>123</v>
      </c>
      <c r="C427" s="1" t="s">
        <v>163</v>
      </c>
      <c r="E427" s="1" t="s">
        <v>125</v>
      </c>
      <c r="F427" s="1" t="s">
        <v>126</v>
      </c>
      <c r="G427" s="1" t="s">
        <v>321</v>
      </c>
      <c r="H427" s="1" t="s">
        <v>164</v>
      </c>
      <c r="I427" s="1" t="s">
        <v>71</v>
      </c>
      <c r="J427" s="67">
        <v>62000</v>
      </c>
      <c r="K427" s="67">
        <v>50024.66</v>
      </c>
      <c r="L427" s="142">
        <v>50890.48</v>
      </c>
      <c r="M427" s="67">
        <v>62000</v>
      </c>
      <c r="N427" s="1">
        <v>6</v>
      </c>
      <c r="O427" s="115" t="s">
        <v>6</v>
      </c>
      <c r="P427" s="4"/>
    </row>
    <row r="428" spans="1:16" x14ac:dyDescent="0.3">
      <c r="A428" s="4"/>
      <c r="B428" s="11" t="s">
        <v>123</v>
      </c>
      <c r="C428" s="1" t="s">
        <v>163</v>
      </c>
      <c r="E428" s="1" t="s">
        <v>125</v>
      </c>
      <c r="F428" s="1" t="s">
        <v>126</v>
      </c>
      <c r="G428" s="1" t="s">
        <v>323</v>
      </c>
      <c r="H428" s="1" t="s">
        <v>165</v>
      </c>
      <c r="I428" s="1" t="s">
        <v>71</v>
      </c>
      <c r="J428" s="67">
        <v>23303</v>
      </c>
      <c r="K428" s="67">
        <v>20147.68</v>
      </c>
      <c r="L428" s="142">
        <v>20414.740000000002</v>
      </c>
      <c r="M428" s="67">
        <v>23303</v>
      </c>
      <c r="N428" s="1">
        <v>5.5</v>
      </c>
      <c r="O428" s="115" t="s">
        <v>6</v>
      </c>
      <c r="P428" s="4"/>
    </row>
    <row r="429" spans="1:16" x14ac:dyDescent="0.3">
      <c r="A429" s="4"/>
      <c r="B429" s="11" t="s">
        <v>123</v>
      </c>
      <c r="C429" s="1" t="s">
        <v>163</v>
      </c>
      <c r="E429" s="1" t="s">
        <v>125</v>
      </c>
      <c r="F429" s="1" t="s">
        <v>126</v>
      </c>
      <c r="G429" s="1" t="s">
        <v>324</v>
      </c>
      <c r="H429" s="1" t="s">
        <v>164</v>
      </c>
      <c r="I429" s="1" t="s">
        <v>71</v>
      </c>
      <c r="J429" s="67">
        <v>11160</v>
      </c>
      <c r="K429" s="67">
        <v>9091.73</v>
      </c>
      <c r="L429" s="142">
        <v>9160.68</v>
      </c>
      <c r="M429" s="67">
        <v>11160</v>
      </c>
      <c r="N429" s="1">
        <v>6</v>
      </c>
      <c r="O429" s="115" t="s">
        <v>6</v>
      </c>
      <c r="P429" s="4"/>
    </row>
    <row r="430" spans="1:16" x14ac:dyDescent="0.3">
      <c r="A430" s="4"/>
      <c r="B430" s="11" t="s">
        <v>123</v>
      </c>
      <c r="C430" s="1" t="s">
        <v>163</v>
      </c>
      <c r="E430" s="1" t="s">
        <v>125</v>
      </c>
      <c r="F430" s="1" t="s">
        <v>126</v>
      </c>
      <c r="G430" s="1" t="s">
        <v>767</v>
      </c>
      <c r="H430" s="1" t="s">
        <v>164</v>
      </c>
      <c r="I430" s="1" t="s">
        <v>71</v>
      </c>
      <c r="J430" s="67">
        <v>10352.219999999999</v>
      </c>
      <c r="K430" s="67">
        <v>9048.81</v>
      </c>
      <c r="L430" s="142">
        <v>9160.7000000000007</v>
      </c>
      <c r="M430" s="67">
        <v>10352.219999999999</v>
      </c>
      <c r="N430" s="1">
        <v>6</v>
      </c>
      <c r="O430" s="115" t="s">
        <v>6</v>
      </c>
      <c r="P430" s="4"/>
    </row>
    <row r="431" spans="1:16" x14ac:dyDescent="0.3">
      <c r="A431" s="4"/>
      <c r="B431" s="11" t="s">
        <v>123</v>
      </c>
      <c r="C431" s="1" t="s">
        <v>163</v>
      </c>
      <c r="E431" s="1" t="s">
        <v>125</v>
      </c>
      <c r="F431" s="1" t="s">
        <v>126</v>
      </c>
      <c r="G431" s="1" t="s">
        <v>768</v>
      </c>
      <c r="H431" s="1" t="s">
        <v>164</v>
      </c>
      <c r="I431" s="1" t="s">
        <v>71</v>
      </c>
      <c r="J431" s="67">
        <v>35657.64</v>
      </c>
      <c r="K431" s="67">
        <v>31733.82</v>
      </c>
      <c r="L431" s="142">
        <v>31553.96</v>
      </c>
      <c r="M431" s="67">
        <v>35657.64</v>
      </c>
      <c r="N431" s="1">
        <v>6</v>
      </c>
      <c r="O431" s="115" t="s">
        <v>6</v>
      </c>
      <c r="P431" s="4"/>
    </row>
    <row r="432" spans="1:16" x14ac:dyDescent="0.3">
      <c r="A432" s="4"/>
      <c r="B432" s="11" t="s">
        <v>132</v>
      </c>
      <c r="C432" s="1" t="s">
        <v>166</v>
      </c>
      <c r="E432" s="1" t="s">
        <v>125</v>
      </c>
      <c r="G432" s="1" t="s">
        <v>325</v>
      </c>
      <c r="H432" s="1" t="s">
        <v>167</v>
      </c>
      <c r="I432" s="1" t="s">
        <v>71</v>
      </c>
      <c r="J432" s="67">
        <v>3028.23</v>
      </c>
      <c r="K432" s="67">
        <v>2026.54</v>
      </c>
      <c r="L432" s="142">
        <v>2026.52</v>
      </c>
      <c r="M432" s="67">
        <v>3028.23</v>
      </c>
      <c r="N432" s="1">
        <v>5.5</v>
      </c>
      <c r="O432" s="115" t="s">
        <v>6</v>
      </c>
      <c r="P432" s="4"/>
    </row>
    <row r="433" spans="1:16" x14ac:dyDescent="0.3">
      <c r="A433" s="4"/>
      <c r="B433" s="11" t="s">
        <v>132</v>
      </c>
      <c r="C433" s="1" t="s">
        <v>166</v>
      </c>
      <c r="E433" s="1" t="s">
        <v>125</v>
      </c>
      <c r="G433" s="1" t="s">
        <v>326</v>
      </c>
      <c r="H433" s="1" t="s">
        <v>168</v>
      </c>
      <c r="I433" s="1" t="s">
        <v>71</v>
      </c>
      <c r="J433" s="67">
        <v>14219.15</v>
      </c>
      <c r="K433" s="67">
        <v>10094.950000000001</v>
      </c>
      <c r="L433" s="142">
        <v>10131.74</v>
      </c>
      <c r="M433" s="67">
        <v>14219.15</v>
      </c>
      <c r="N433" s="1">
        <v>5.5</v>
      </c>
      <c r="O433" s="115" t="s">
        <v>6</v>
      </c>
      <c r="P433" s="4"/>
    </row>
    <row r="434" spans="1:16" x14ac:dyDescent="0.3">
      <c r="A434" s="4"/>
      <c r="B434" s="11" t="s">
        <v>132</v>
      </c>
      <c r="C434" s="1" t="s">
        <v>166</v>
      </c>
      <c r="E434" s="1" t="s">
        <v>125</v>
      </c>
      <c r="G434" s="1" t="s">
        <v>327</v>
      </c>
      <c r="H434" s="1" t="s">
        <v>328</v>
      </c>
      <c r="I434" s="1" t="s">
        <v>71</v>
      </c>
      <c r="J434" s="67">
        <v>13532.04</v>
      </c>
      <c r="K434" s="67">
        <v>9489.0499999999993</v>
      </c>
      <c r="L434" s="142">
        <v>9714.4500000000007</v>
      </c>
      <c r="M434" s="67">
        <v>13532.04</v>
      </c>
      <c r="N434" s="1">
        <v>6.5</v>
      </c>
      <c r="O434" s="115" t="s">
        <v>6</v>
      </c>
      <c r="P434" s="4"/>
    </row>
    <row r="435" spans="1:16" x14ac:dyDescent="0.3">
      <c r="A435" s="4"/>
      <c r="B435" s="11" t="s">
        <v>128</v>
      </c>
      <c r="C435" s="1" t="s">
        <v>166</v>
      </c>
      <c r="E435" s="1" t="s">
        <v>125</v>
      </c>
      <c r="G435" s="1" t="s">
        <v>769</v>
      </c>
      <c r="H435" s="1" t="s">
        <v>770</v>
      </c>
      <c r="I435" s="1" t="s">
        <v>71</v>
      </c>
      <c r="J435" s="67">
        <v>273715.07</v>
      </c>
      <c r="K435" s="67">
        <v>250417.52</v>
      </c>
      <c r="L435" s="142">
        <v>253088.28</v>
      </c>
      <c r="M435" s="67">
        <v>273715.07</v>
      </c>
      <c r="N435" s="1">
        <v>6.29</v>
      </c>
      <c r="O435" s="115" t="s">
        <v>6</v>
      </c>
      <c r="P435" s="4"/>
    </row>
    <row r="436" spans="1:16" x14ac:dyDescent="0.3">
      <c r="A436" s="4"/>
      <c r="B436" s="11" t="s">
        <v>128</v>
      </c>
      <c r="C436" s="1" t="s">
        <v>166</v>
      </c>
      <c r="E436" s="1" t="s">
        <v>125</v>
      </c>
      <c r="G436" s="1" t="s">
        <v>771</v>
      </c>
      <c r="H436" s="1" t="s">
        <v>770</v>
      </c>
      <c r="I436" s="1" t="s">
        <v>71</v>
      </c>
      <c r="J436" s="67">
        <v>273715.07</v>
      </c>
      <c r="K436" s="67">
        <v>250417.52</v>
      </c>
      <c r="L436" s="142">
        <v>253088.28</v>
      </c>
      <c r="M436" s="67">
        <v>273715.07</v>
      </c>
      <c r="N436" s="1">
        <v>6.29</v>
      </c>
      <c r="O436" s="115" t="s">
        <v>6</v>
      </c>
      <c r="P436" s="4"/>
    </row>
    <row r="437" spans="1:16" x14ac:dyDescent="0.3">
      <c r="A437" s="4"/>
      <c r="B437" s="11" t="s">
        <v>128</v>
      </c>
      <c r="C437" s="1" t="s">
        <v>166</v>
      </c>
      <c r="E437" s="1" t="s">
        <v>125</v>
      </c>
      <c r="G437" s="1" t="s">
        <v>772</v>
      </c>
      <c r="H437" s="1" t="s">
        <v>770</v>
      </c>
      <c r="I437" s="1" t="s">
        <v>71</v>
      </c>
      <c r="J437" s="67">
        <v>273715.07</v>
      </c>
      <c r="K437" s="67">
        <v>250417.52</v>
      </c>
      <c r="L437" s="142">
        <v>253088.28</v>
      </c>
      <c r="M437" s="67">
        <v>273715.07</v>
      </c>
      <c r="N437" s="1">
        <v>6.29</v>
      </c>
      <c r="O437" s="115" t="s">
        <v>6</v>
      </c>
      <c r="P437" s="4"/>
    </row>
    <row r="438" spans="1:16" x14ac:dyDescent="0.3">
      <c r="A438" s="4"/>
      <c r="B438" s="11" t="s">
        <v>128</v>
      </c>
      <c r="C438" s="1" t="s">
        <v>166</v>
      </c>
      <c r="E438" s="1" t="s">
        <v>125</v>
      </c>
      <c r="G438" s="1" t="s">
        <v>773</v>
      </c>
      <c r="H438" s="1" t="s">
        <v>770</v>
      </c>
      <c r="I438" s="1" t="s">
        <v>71</v>
      </c>
      <c r="J438" s="67">
        <v>273715.07</v>
      </c>
      <c r="K438" s="67">
        <v>250417.52</v>
      </c>
      <c r="L438" s="142">
        <v>253088.28</v>
      </c>
      <c r="M438" s="67">
        <v>273715.07</v>
      </c>
      <c r="N438" s="1">
        <v>6.29</v>
      </c>
      <c r="O438" s="115" t="s">
        <v>6</v>
      </c>
      <c r="P438" s="4"/>
    </row>
    <row r="439" spans="1:16" x14ac:dyDescent="0.3">
      <c r="A439" s="4"/>
      <c r="B439" s="11" t="s">
        <v>128</v>
      </c>
      <c r="C439" s="1" t="s">
        <v>166</v>
      </c>
      <c r="E439" s="1" t="s">
        <v>125</v>
      </c>
      <c r="G439" s="1" t="s">
        <v>774</v>
      </c>
      <c r="H439" s="1" t="s">
        <v>770</v>
      </c>
      <c r="I439" s="1" t="s">
        <v>71</v>
      </c>
      <c r="J439" s="67">
        <v>273715.07</v>
      </c>
      <c r="K439" s="67">
        <v>250417.52</v>
      </c>
      <c r="L439" s="142">
        <v>253088.28</v>
      </c>
      <c r="M439" s="67">
        <v>273715.07</v>
      </c>
      <c r="N439" s="1">
        <v>6.29</v>
      </c>
      <c r="O439" s="115" t="s">
        <v>6</v>
      </c>
      <c r="P439" s="4"/>
    </row>
    <row r="440" spans="1:16" x14ac:dyDescent="0.3">
      <c r="A440" s="4"/>
      <c r="B440" s="11" t="s">
        <v>128</v>
      </c>
      <c r="C440" s="1" t="s">
        <v>166</v>
      </c>
      <c r="E440" s="1" t="s">
        <v>125</v>
      </c>
      <c r="G440" s="1" t="s">
        <v>775</v>
      </c>
      <c r="H440" s="1" t="s">
        <v>770</v>
      </c>
      <c r="I440" s="1" t="s">
        <v>71</v>
      </c>
      <c r="J440" s="67">
        <v>273715.07</v>
      </c>
      <c r="K440" s="67">
        <v>250417.52</v>
      </c>
      <c r="L440" s="142">
        <v>253088.28</v>
      </c>
      <c r="M440" s="67">
        <v>273715.07</v>
      </c>
      <c r="N440" s="1">
        <v>6.29</v>
      </c>
      <c r="O440" s="115" t="s">
        <v>6</v>
      </c>
      <c r="P440" s="4"/>
    </row>
    <row r="441" spans="1:16" x14ac:dyDescent="0.3">
      <c r="A441" s="4"/>
      <c r="B441" s="11" t="s">
        <v>128</v>
      </c>
      <c r="C441" s="1" t="s">
        <v>166</v>
      </c>
      <c r="E441" s="1" t="s">
        <v>125</v>
      </c>
      <c r="G441" s="1" t="s">
        <v>776</v>
      </c>
      <c r="H441" s="1" t="s">
        <v>770</v>
      </c>
      <c r="I441" s="1" t="s">
        <v>71</v>
      </c>
      <c r="J441" s="67">
        <v>273715.07</v>
      </c>
      <c r="K441" s="67">
        <v>250417.52</v>
      </c>
      <c r="L441" s="142">
        <v>253088.28</v>
      </c>
      <c r="M441" s="67">
        <v>273715.07</v>
      </c>
      <c r="N441" s="1">
        <v>6.29</v>
      </c>
      <c r="O441" s="115" t="s">
        <v>6</v>
      </c>
      <c r="P441" s="4"/>
    </row>
    <row r="442" spans="1:16" x14ac:dyDescent="0.3">
      <c r="A442" s="4"/>
      <c r="B442" s="11" t="s">
        <v>128</v>
      </c>
      <c r="C442" s="1" t="s">
        <v>166</v>
      </c>
      <c r="E442" s="1" t="s">
        <v>125</v>
      </c>
      <c r="G442" s="1" t="s">
        <v>777</v>
      </c>
      <c r="H442" s="1" t="s">
        <v>770</v>
      </c>
      <c r="I442" s="1" t="s">
        <v>71</v>
      </c>
      <c r="J442" s="67">
        <v>273715.07</v>
      </c>
      <c r="K442" s="67">
        <v>250417.52</v>
      </c>
      <c r="L442" s="142">
        <v>253088.28</v>
      </c>
      <c r="M442" s="67">
        <v>273715.07</v>
      </c>
      <c r="N442" s="1">
        <v>6.29</v>
      </c>
      <c r="O442" s="115" t="s">
        <v>6</v>
      </c>
      <c r="P442" s="4"/>
    </row>
    <row r="443" spans="1:16" x14ac:dyDescent="0.3">
      <c r="A443" s="4"/>
      <c r="B443" s="11" t="s">
        <v>128</v>
      </c>
      <c r="C443" s="1" t="s">
        <v>166</v>
      </c>
      <c r="E443" s="1" t="s">
        <v>125</v>
      </c>
      <c r="G443" s="1" t="s">
        <v>778</v>
      </c>
      <c r="H443" s="1" t="s">
        <v>779</v>
      </c>
      <c r="I443" s="1" t="s">
        <v>71</v>
      </c>
      <c r="J443" s="67">
        <v>218972.05</v>
      </c>
      <c r="K443" s="67">
        <v>200316.86</v>
      </c>
      <c r="L443" s="142">
        <v>202004.92</v>
      </c>
      <c r="M443" s="67">
        <v>218972.05</v>
      </c>
      <c r="N443" s="1">
        <v>6.3</v>
      </c>
      <c r="O443" s="115" t="s">
        <v>6</v>
      </c>
      <c r="P443" s="4"/>
    </row>
    <row r="444" spans="1:16" x14ac:dyDescent="0.3">
      <c r="A444" s="4"/>
      <c r="B444" s="11" t="s">
        <v>132</v>
      </c>
      <c r="C444" s="1" t="s">
        <v>166</v>
      </c>
      <c r="E444" s="1" t="s">
        <v>125</v>
      </c>
      <c r="G444" s="1" t="s">
        <v>780</v>
      </c>
      <c r="H444" s="1" t="s">
        <v>781</v>
      </c>
      <c r="I444" s="1" t="s">
        <v>71</v>
      </c>
      <c r="J444" s="67">
        <v>353216.76</v>
      </c>
      <c r="K444" s="67">
        <v>267196.89</v>
      </c>
      <c r="L444" s="142">
        <v>267245.49</v>
      </c>
      <c r="M444" s="67">
        <v>353216.76</v>
      </c>
      <c r="N444" s="1">
        <v>6.7</v>
      </c>
      <c r="O444" s="115" t="s">
        <v>6</v>
      </c>
      <c r="P444" s="4"/>
    </row>
    <row r="445" spans="1:16" x14ac:dyDescent="0.3">
      <c r="A445" s="4"/>
      <c r="B445" s="11" t="s">
        <v>132</v>
      </c>
      <c r="C445" s="1" t="s">
        <v>169</v>
      </c>
      <c r="E445" s="1" t="s">
        <v>125</v>
      </c>
      <c r="F445" s="1" t="s">
        <v>126</v>
      </c>
      <c r="G445" s="1" t="s">
        <v>332</v>
      </c>
      <c r="H445" s="1" t="s">
        <v>173</v>
      </c>
      <c r="I445" s="1" t="s">
        <v>71</v>
      </c>
      <c r="J445" s="67">
        <v>24316.83</v>
      </c>
      <c r="K445" s="67">
        <v>20279.7</v>
      </c>
      <c r="L445" s="142">
        <v>20066.830000000002</v>
      </c>
      <c r="M445" s="67">
        <v>24316.83</v>
      </c>
      <c r="N445" s="1">
        <v>6.15</v>
      </c>
      <c r="O445" s="115" t="s">
        <v>6</v>
      </c>
      <c r="P445" s="4"/>
    </row>
    <row r="446" spans="1:16" x14ac:dyDescent="0.3">
      <c r="A446" s="4"/>
      <c r="B446" s="11" t="s">
        <v>132</v>
      </c>
      <c r="C446" s="1" t="s">
        <v>169</v>
      </c>
      <c r="E446" s="1" t="s">
        <v>125</v>
      </c>
      <c r="F446" s="1" t="s">
        <v>126</v>
      </c>
      <c r="G446" s="1" t="s">
        <v>334</v>
      </c>
      <c r="H446" s="1" t="s">
        <v>170</v>
      </c>
      <c r="I446" s="1" t="s">
        <v>71</v>
      </c>
      <c r="J446" s="67">
        <v>7884.96</v>
      </c>
      <c r="K446" s="67">
        <v>5356.24</v>
      </c>
      <c r="L446" s="142">
        <v>5470.12</v>
      </c>
      <c r="M446" s="67">
        <v>7884.96</v>
      </c>
      <c r="N446" s="1">
        <v>6.5</v>
      </c>
      <c r="O446" s="115" t="s">
        <v>6</v>
      </c>
      <c r="P446" s="4"/>
    </row>
    <row r="447" spans="1:16" x14ac:dyDescent="0.3">
      <c r="A447" s="4"/>
      <c r="B447" s="11" t="s">
        <v>132</v>
      </c>
      <c r="C447" s="1" t="s">
        <v>169</v>
      </c>
      <c r="E447" s="1" t="s">
        <v>125</v>
      </c>
      <c r="F447" s="1" t="s">
        <v>126</v>
      </c>
      <c r="G447" s="1" t="s">
        <v>337</v>
      </c>
      <c r="H447" s="1" t="s">
        <v>338</v>
      </c>
      <c r="I447" s="1" t="s">
        <v>71</v>
      </c>
      <c r="J447" s="67">
        <v>81204.33</v>
      </c>
      <c r="K447" s="67">
        <v>61597.39</v>
      </c>
      <c r="L447" s="142">
        <v>61194.9</v>
      </c>
      <c r="M447" s="67">
        <v>81204.33</v>
      </c>
      <c r="N447" s="1">
        <v>6.25</v>
      </c>
      <c r="O447" s="115" t="s">
        <v>6</v>
      </c>
      <c r="P447" s="4"/>
    </row>
    <row r="448" spans="1:16" x14ac:dyDescent="0.3">
      <c r="A448" s="4"/>
      <c r="B448" s="11" t="s">
        <v>132</v>
      </c>
      <c r="C448" s="1" t="s">
        <v>169</v>
      </c>
      <c r="E448" s="1" t="s">
        <v>125</v>
      </c>
      <c r="F448" s="1" t="s">
        <v>126</v>
      </c>
      <c r="G448" s="1" t="s">
        <v>339</v>
      </c>
      <c r="H448" s="1" t="s">
        <v>170</v>
      </c>
      <c r="I448" s="1" t="s">
        <v>71</v>
      </c>
      <c r="J448" s="67">
        <v>3942.48</v>
      </c>
      <c r="K448" s="67">
        <v>2676.41</v>
      </c>
      <c r="L448" s="142">
        <v>2729.24</v>
      </c>
      <c r="M448" s="67">
        <v>3942.48</v>
      </c>
      <c r="N448" s="1">
        <v>6.7</v>
      </c>
      <c r="O448" s="115" t="s">
        <v>6</v>
      </c>
      <c r="P448" s="4"/>
    </row>
    <row r="449" spans="1:16" x14ac:dyDescent="0.3">
      <c r="A449" s="4"/>
      <c r="B449" s="11" t="s">
        <v>132</v>
      </c>
      <c r="C449" s="1" t="s">
        <v>169</v>
      </c>
      <c r="E449" s="1" t="s">
        <v>125</v>
      </c>
      <c r="F449" s="1" t="s">
        <v>126</v>
      </c>
      <c r="G449" s="1" t="s">
        <v>341</v>
      </c>
      <c r="H449" s="1" t="s">
        <v>338</v>
      </c>
      <c r="I449" s="1" t="s">
        <v>71</v>
      </c>
      <c r="J449" s="67">
        <v>67670.240000000005</v>
      </c>
      <c r="K449" s="67">
        <v>50388.37</v>
      </c>
      <c r="L449" s="142">
        <v>50175.839999999997</v>
      </c>
      <c r="M449" s="67">
        <v>67670.240000000005</v>
      </c>
      <c r="N449" s="1">
        <v>6.75</v>
      </c>
      <c r="O449" s="115" t="s">
        <v>6</v>
      </c>
      <c r="P449" s="4"/>
    </row>
    <row r="450" spans="1:16" x14ac:dyDescent="0.3">
      <c r="A450" s="4"/>
      <c r="B450" s="11" t="s">
        <v>132</v>
      </c>
      <c r="C450" s="1" t="s">
        <v>169</v>
      </c>
      <c r="E450" s="1" t="s">
        <v>125</v>
      </c>
      <c r="F450" s="1" t="s">
        <v>126</v>
      </c>
      <c r="G450" s="1" t="s">
        <v>782</v>
      </c>
      <c r="H450" s="1" t="s">
        <v>173</v>
      </c>
      <c r="I450" s="1" t="s">
        <v>71</v>
      </c>
      <c r="J450" s="67">
        <v>107784.39</v>
      </c>
      <c r="K450" s="67">
        <v>101650.4</v>
      </c>
      <c r="L450" s="142">
        <v>100471.14</v>
      </c>
      <c r="M450" s="67">
        <v>107784.39</v>
      </c>
      <c r="N450" s="1">
        <v>5.5</v>
      </c>
      <c r="O450" s="115" t="s">
        <v>6</v>
      </c>
      <c r="P450" s="4"/>
    </row>
    <row r="451" spans="1:16" x14ac:dyDescent="0.3">
      <c r="A451" s="4"/>
      <c r="B451" s="11" t="s">
        <v>128</v>
      </c>
      <c r="C451" s="1" t="s">
        <v>169</v>
      </c>
      <c r="E451" s="1" t="s">
        <v>125</v>
      </c>
      <c r="F451" s="1" t="s">
        <v>126</v>
      </c>
      <c r="G451" s="1" t="s">
        <v>783</v>
      </c>
      <c r="H451" s="1" t="s">
        <v>465</v>
      </c>
      <c r="I451" s="1" t="s">
        <v>71</v>
      </c>
      <c r="J451" s="67">
        <v>30182.85</v>
      </c>
      <c r="K451" s="67">
        <v>28817.97</v>
      </c>
      <c r="L451" s="142">
        <v>29403.43</v>
      </c>
      <c r="M451" s="67">
        <v>30182.85</v>
      </c>
      <c r="N451" s="1">
        <v>6.15</v>
      </c>
      <c r="O451" s="115" t="s">
        <v>6</v>
      </c>
      <c r="P451" s="4"/>
    </row>
    <row r="452" spans="1:16" x14ac:dyDescent="0.3">
      <c r="A452" s="4"/>
      <c r="B452" s="11" t="s">
        <v>128</v>
      </c>
      <c r="C452" s="1" t="s">
        <v>169</v>
      </c>
      <c r="E452" s="1" t="s">
        <v>125</v>
      </c>
      <c r="F452" s="1" t="s">
        <v>126</v>
      </c>
      <c r="G452" s="1" t="s">
        <v>784</v>
      </c>
      <c r="H452" s="1" t="s">
        <v>465</v>
      </c>
      <c r="I452" s="1" t="s">
        <v>71</v>
      </c>
      <c r="J452" s="67">
        <v>30182.85</v>
      </c>
      <c r="K452" s="67">
        <v>28817.97</v>
      </c>
      <c r="L452" s="142">
        <v>29403.43</v>
      </c>
      <c r="M452" s="67">
        <v>30182.85</v>
      </c>
      <c r="N452" s="1">
        <v>6.15</v>
      </c>
      <c r="O452" s="115" t="s">
        <v>6</v>
      </c>
      <c r="P452" s="4"/>
    </row>
    <row r="453" spans="1:16" x14ac:dyDescent="0.3">
      <c r="A453" s="4"/>
      <c r="B453" s="11" t="s">
        <v>132</v>
      </c>
      <c r="C453" s="1" t="s">
        <v>169</v>
      </c>
      <c r="E453" s="1" t="s">
        <v>125</v>
      </c>
      <c r="F453" s="1" t="s">
        <v>126</v>
      </c>
      <c r="G453" s="1" t="s">
        <v>785</v>
      </c>
      <c r="H453" s="1" t="s">
        <v>173</v>
      </c>
      <c r="I453" s="1" t="s">
        <v>71</v>
      </c>
      <c r="J453" s="67">
        <v>103184.52</v>
      </c>
      <c r="K453" s="67">
        <v>100279.99</v>
      </c>
      <c r="L453" s="142">
        <v>100451.18</v>
      </c>
      <c r="M453" s="67">
        <v>103184.52</v>
      </c>
      <c r="N453" s="1">
        <v>5.6</v>
      </c>
      <c r="O453" s="115" t="s">
        <v>6</v>
      </c>
      <c r="P453" s="4"/>
    </row>
    <row r="454" spans="1:16" x14ac:dyDescent="0.3">
      <c r="A454" s="4"/>
      <c r="B454" s="11" t="s">
        <v>128</v>
      </c>
      <c r="C454" s="1" t="s">
        <v>169</v>
      </c>
      <c r="E454" s="1" t="s">
        <v>125</v>
      </c>
      <c r="F454" s="1" t="s">
        <v>126</v>
      </c>
      <c r="G454" s="1" t="s">
        <v>786</v>
      </c>
      <c r="H454" s="1" t="s">
        <v>455</v>
      </c>
      <c r="I454" s="1" t="s">
        <v>71</v>
      </c>
      <c r="J454" s="67">
        <v>545205.48</v>
      </c>
      <c r="K454" s="67">
        <v>507341.35</v>
      </c>
      <c r="L454" s="142">
        <v>501618.13</v>
      </c>
      <c r="M454" s="67">
        <v>545205.48</v>
      </c>
      <c r="N454" s="1">
        <v>6</v>
      </c>
      <c r="O454" s="115" t="s">
        <v>6</v>
      </c>
      <c r="P454" s="4"/>
    </row>
    <row r="455" spans="1:16" x14ac:dyDescent="0.3">
      <c r="A455" s="4"/>
      <c r="B455" s="11" t="s">
        <v>128</v>
      </c>
      <c r="C455" s="1" t="s">
        <v>169</v>
      </c>
      <c r="E455" s="1" t="s">
        <v>125</v>
      </c>
      <c r="F455" s="1" t="s">
        <v>126</v>
      </c>
      <c r="G455" s="1" t="s">
        <v>787</v>
      </c>
      <c r="H455" s="1" t="s">
        <v>455</v>
      </c>
      <c r="I455" s="1" t="s">
        <v>71</v>
      </c>
      <c r="J455" s="67">
        <v>545205.48</v>
      </c>
      <c r="K455" s="67">
        <v>507341.35</v>
      </c>
      <c r="L455" s="142">
        <v>501618.13</v>
      </c>
      <c r="M455" s="67">
        <v>545205.48</v>
      </c>
      <c r="N455" s="1">
        <v>6</v>
      </c>
      <c r="O455" s="115" t="s">
        <v>6</v>
      </c>
      <c r="P455" s="4"/>
    </row>
    <row r="456" spans="1:16" x14ac:dyDescent="0.3">
      <c r="A456" s="4"/>
      <c r="B456" s="11" t="s">
        <v>128</v>
      </c>
      <c r="C456" s="1" t="s">
        <v>169</v>
      </c>
      <c r="E456" s="1" t="s">
        <v>125</v>
      </c>
      <c r="F456" s="1" t="s">
        <v>126</v>
      </c>
      <c r="G456" s="1" t="s">
        <v>787</v>
      </c>
      <c r="H456" s="1" t="s">
        <v>455</v>
      </c>
      <c r="I456" s="1" t="s">
        <v>71</v>
      </c>
      <c r="J456" s="67">
        <v>545205.48</v>
      </c>
      <c r="K456" s="67">
        <v>507341.35</v>
      </c>
      <c r="L456" s="142">
        <v>501618.13</v>
      </c>
      <c r="M456" s="67">
        <v>545205.48</v>
      </c>
      <c r="N456" s="1">
        <v>6</v>
      </c>
      <c r="O456" s="115" t="s">
        <v>6</v>
      </c>
      <c r="P456" s="4"/>
    </row>
    <row r="457" spans="1:16" x14ac:dyDescent="0.3">
      <c r="A457" s="4"/>
      <c r="B457" s="11" t="s">
        <v>128</v>
      </c>
      <c r="C457" s="1" t="s">
        <v>169</v>
      </c>
      <c r="E457" s="1" t="s">
        <v>125</v>
      </c>
      <c r="F457" s="1" t="s">
        <v>126</v>
      </c>
      <c r="G457" s="1" t="s">
        <v>788</v>
      </c>
      <c r="H457" s="1" t="s">
        <v>455</v>
      </c>
      <c r="I457" s="1" t="s">
        <v>71</v>
      </c>
      <c r="J457" s="67">
        <v>545205.48</v>
      </c>
      <c r="K457" s="67">
        <v>507341.35</v>
      </c>
      <c r="L457" s="142">
        <v>501618.13</v>
      </c>
      <c r="M457" s="67">
        <v>545205.48</v>
      </c>
      <c r="N457" s="1">
        <v>6</v>
      </c>
      <c r="O457" s="115" t="s">
        <v>6</v>
      </c>
      <c r="P457" s="4"/>
    </row>
    <row r="458" spans="1:16" x14ac:dyDescent="0.3">
      <c r="A458" s="4"/>
      <c r="B458" s="11" t="s">
        <v>128</v>
      </c>
      <c r="C458" s="1" t="s">
        <v>169</v>
      </c>
      <c r="E458" s="1" t="s">
        <v>125</v>
      </c>
      <c r="F458" s="1" t="s">
        <v>126</v>
      </c>
      <c r="G458" s="1" t="s">
        <v>789</v>
      </c>
      <c r="H458" s="1" t="s">
        <v>790</v>
      </c>
      <c r="I458" s="1" t="s">
        <v>71</v>
      </c>
      <c r="J458" s="67">
        <v>558766.43999999994</v>
      </c>
      <c r="K458" s="67">
        <v>500080.33</v>
      </c>
      <c r="L458" s="142">
        <v>506305.33</v>
      </c>
      <c r="M458" s="67">
        <v>558766.43999999994</v>
      </c>
      <c r="N458" s="1">
        <v>5.95</v>
      </c>
      <c r="O458" s="115" t="s">
        <v>6</v>
      </c>
      <c r="P458" s="4"/>
    </row>
    <row r="459" spans="1:16" x14ac:dyDescent="0.3">
      <c r="A459" s="4"/>
      <c r="B459" s="11" t="s">
        <v>128</v>
      </c>
      <c r="C459" s="1" t="s">
        <v>169</v>
      </c>
      <c r="E459" s="1" t="s">
        <v>125</v>
      </c>
      <c r="F459" s="1" t="s">
        <v>126</v>
      </c>
      <c r="G459" s="1" t="s">
        <v>791</v>
      </c>
      <c r="H459" s="1" t="s">
        <v>790</v>
      </c>
      <c r="I459" s="1" t="s">
        <v>71</v>
      </c>
      <c r="J459" s="67">
        <v>558766.43999999994</v>
      </c>
      <c r="K459" s="67">
        <v>500080.33</v>
      </c>
      <c r="L459" s="142">
        <v>506305.33</v>
      </c>
      <c r="M459" s="67">
        <v>558766.43999999994</v>
      </c>
      <c r="N459" s="1">
        <v>5.95</v>
      </c>
      <c r="O459" s="115" t="s">
        <v>6</v>
      </c>
      <c r="P459" s="4"/>
    </row>
    <row r="460" spans="1:16" x14ac:dyDescent="0.3">
      <c r="A460" s="4"/>
      <c r="B460" s="11" t="s">
        <v>128</v>
      </c>
      <c r="C460" s="1" t="s">
        <v>169</v>
      </c>
      <c r="E460" s="1" t="s">
        <v>125</v>
      </c>
      <c r="F460" s="1" t="s">
        <v>126</v>
      </c>
      <c r="G460" s="1" t="s">
        <v>792</v>
      </c>
      <c r="H460" s="1" t="s">
        <v>790</v>
      </c>
      <c r="I460" s="1" t="s">
        <v>71</v>
      </c>
      <c r="J460" s="67">
        <v>558766.43999999994</v>
      </c>
      <c r="K460" s="67">
        <v>500080.33</v>
      </c>
      <c r="L460" s="142">
        <v>506305.33</v>
      </c>
      <c r="M460" s="67">
        <v>558766.43999999994</v>
      </c>
      <c r="N460" s="1">
        <v>5.95</v>
      </c>
      <c r="O460" s="115" t="s">
        <v>6</v>
      </c>
      <c r="P460" s="4"/>
    </row>
    <row r="461" spans="1:16" x14ac:dyDescent="0.3">
      <c r="A461" s="4"/>
      <c r="B461" s="11" t="s">
        <v>128</v>
      </c>
      <c r="C461" s="1" t="s">
        <v>169</v>
      </c>
      <c r="E461" s="1" t="s">
        <v>125</v>
      </c>
      <c r="F461" s="1" t="s">
        <v>126</v>
      </c>
      <c r="G461" s="1" t="s">
        <v>793</v>
      </c>
      <c r="H461" s="1" t="s">
        <v>790</v>
      </c>
      <c r="I461" s="1" t="s">
        <v>71</v>
      </c>
      <c r="J461" s="67">
        <v>558766.43999999994</v>
      </c>
      <c r="K461" s="67">
        <v>500080.33</v>
      </c>
      <c r="L461" s="142">
        <v>506305.33</v>
      </c>
      <c r="M461" s="67">
        <v>558766.43999999994</v>
      </c>
      <c r="N461" s="1">
        <v>5.95</v>
      </c>
      <c r="O461" s="115" t="s">
        <v>6</v>
      </c>
      <c r="P461" s="4"/>
    </row>
    <row r="462" spans="1:16" x14ac:dyDescent="0.3">
      <c r="A462" s="4"/>
      <c r="B462" s="11" t="s">
        <v>128</v>
      </c>
      <c r="C462" s="1" t="s">
        <v>169</v>
      </c>
      <c r="E462" s="1" t="s">
        <v>125</v>
      </c>
      <c r="F462" s="1" t="s">
        <v>126</v>
      </c>
      <c r="G462" s="1" t="s">
        <v>794</v>
      </c>
      <c r="H462" s="1" t="s">
        <v>790</v>
      </c>
      <c r="I462" s="1" t="s">
        <v>71</v>
      </c>
      <c r="J462" s="67">
        <v>558766.43999999994</v>
      </c>
      <c r="K462" s="67">
        <v>500080.33</v>
      </c>
      <c r="L462" s="142">
        <v>506305.33</v>
      </c>
      <c r="M462" s="67">
        <v>558766.43999999994</v>
      </c>
      <c r="N462" s="1">
        <v>5.95</v>
      </c>
      <c r="O462" s="115" t="s">
        <v>6</v>
      </c>
      <c r="P462" s="4"/>
    </row>
    <row r="463" spans="1:16" x14ac:dyDescent="0.3">
      <c r="A463" s="4"/>
      <c r="B463" s="11" t="s">
        <v>128</v>
      </c>
      <c r="C463" s="1" t="s">
        <v>169</v>
      </c>
      <c r="E463" s="1" t="s">
        <v>125</v>
      </c>
      <c r="F463" s="1" t="s">
        <v>126</v>
      </c>
      <c r="G463" s="1" t="s">
        <v>794</v>
      </c>
      <c r="H463" s="1" t="s">
        <v>790</v>
      </c>
      <c r="I463" s="1" t="s">
        <v>71</v>
      </c>
      <c r="J463" s="67">
        <v>558766.43999999994</v>
      </c>
      <c r="K463" s="67">
        <v>500080.33</v>
      </c>
      <c r="L463" s="142">
        <v>506305.33</v>
      </c>
      <c r="M463" s="67">
        <v>558766.43999999994</v>
      </c>
      <c r="N463" s="1">
        <v>5.95</v>
      </c>
      <c r="O463" s="115" t="s">
        <v>6</v>
      </c>
      <c r="P463" s="4"/>
    </row>
    <row r="464" spans="1:16" x14ac:dyDescent="0.3">
      <c r="A464" s="4"/>
      <c r="B464" s="11" t="s">
        <v>132</v>
      </c>
      <c r="C464" s="1" t="s">
        <v>169</v>
      </c>
      <c r="E464" s="1" t="s">
        <v>125</v>
      </c>
      <c r="F464" s="1" t="s">
        <v>126</v>
      </c>
      <c r="G464" s="1" t="s">
        <v>795</v>
      </c>
      <c r="H464" s="1" t="s">
        <v>796</v>
      </c>
      <c r="I464" s="1" t="s">
        <v>71</v>
      </c>
      <c r="J464" s="67">
        <v>522435.5</v>
      </c>
      <c r="K464" s="67">
        <v>414975.12</v>
      </c>
      <c r="L464" s="142">
        <v>414715.82</v>
      </c>
      <c r="M464" s="67">
        <v>522435.5</v>
      </c>
      <c r="N464" s="1">
        <v>6.15</v>
      </c>
      <c r="O464" s="115" t="s">
        <v>6</v>
      </c>
      <c r="P464" s="4"/>
    </row>
    <row r="465" spans="1:16" x14ac:dyDescent="0.3">
      <c r="A465" s="4"/>
      <c r="B465" s="11" t="s">
        <v>132</v>
      </c>
      <c r="C465" s="1" t="s">
        <v>169</v>
      </c>
      <c r="E465" s="1" t="s">
        <v>125</v>
      </c>
      <c r="F465" s="1" t="s">
        <v>126</v>
      </c>
      <c r="G465" s="1" t="s">
        <v>797</v>
      </c>
      <c r="H465" s="1" t="s">
        <v>336</v>
      </c>
      <c r="I465" s="1" t="s">
        <v>71</v>
      </c>
      <c r="J465" s="67">
        <v>312056.15999999997</v>
      </c>
      <c r="K465" s="67">
        <v>286630.25</v>
      </c>
      <c r="L465" s="142">
        <v>287344.09000000003</v>
      </c>
      <c r="M465" s="67">
        <v>312056.15999999997</v>
      </c>
      <c r="N465" s="1">
        <v>6.08</v>
      </c>
      <c r="O465" s="115" t="s">
        <v>6</v>
      </c>
      <c r="P465" s="4"/>
    </row>
    <row r="466" spans="1:16" x14ac:dyDescent="0.3">
      <c r="A466" s="4"/>
      <c r="B466" s="11" t="s">
        <v>132</v>
      </c>
      <c r="C466" s="1" t="s">
        <v>169</v>
      </c>
      <c r="E466" s="1" t="s">
        <v>125</v>
      </c>
      <c r="F466" s="1" t="s">
        <v>126</v>
      </c>
      <c r="G466" s="1" t="s">
        <v>798</v>
      </c>
      <c r="H466" s="1" t="s">
        <v>336</v>
      </c>
      <c r="I466" s="1" t="s">
        <v>71</v>
      </c>
      <c r="J466" s="67">
        <v>44263.3</v>
      </c>
      <c r="K466" s="67">
        <v>40766.239999999998</v>
      </c>
      <c r="L466" s="142">
        <v>40864.57</v>
      </c>
      <c r="M466" s="67">
        <v>44263.3</v>
      </c>
      <c r="N466" s="1">
        <v>5.89</v>
      </c>
      <c r="O466" s="115" t="s">
        <v>6</v>
      </c>
      <c r="P466" s="4"/>
    </row>
    <row r="467" spans="1:16" x14ac:dyDescent="0.3">
      <c r="A467" s="4"/>
      <c r="B467" s="11" t="s">
        <v>132</v>
      </c>
      <c r="C467" s="1" t="s">
        <v>169</v>
      </c>
      <c r="E467" s="1" t="s">
        <v>125</v>
      </c>
      <c r="F467" s="1" t="s">
        <v>126</v>
      </c>
      <c r="G467" s="1" t="s">
        <v>799</v>
      </c>
      <c r="H467" s="1" t="s">
        <v>336</v>
      </c>
      <c r="I467" s="1" t="s">
        <v>71</v>
      </c>
      <c r="J467" s="67">
        <v>2213.1799999999998</v>
      </c>
      <c r="K467" s="67">
        <v>2036.59</v>
      </c>
      <c r="L467" s="142">
        <v>2041.57</v>
      </c>
      <c r="M467" s="67">
        <v>2213.1799999999998</v>
      </c>
      <c r="N467" s="1">
        <v>5.95</v>
      </c>
      <c r="O467" s="115" t="s">
        <v>6</v>
      </c>
      <c r="P467" s="4"/>
    </row>
    <row r="468" spans="1:16" x14ac:dyDescent="0.3">
      <c r="A468" s="4"/>
      <c r="B468" s="11" t="s">
        <v>132</v>
      </c>
      <c r="C468" s="1" t="s">
        <v>169</v>
      </c>
      <c r="E468" s="1" t="s">
        <v>125</v>
      </c>
      <c r="F468" s="1" t="s">
        <v>126</v>
      </c>
      <c r="G468" s="1" t="s">
        <v>800</v>
      </c>
      <c r="H468" s="1" t="s">
        <v>801</v>
      </c>
      <c r="I468" s="1" t="s">
        <v>71</v>
      </c>
      <c r="J468" s="67">
        <v>500801.37</v>
      </c>
      <c r="K468" s="67">
        <v>499939.84000000003</v>
      </c>
      <c r="L468" s="142">
        <v>500370.42</v>
      </c>
      <c r="M468" s="67">
        <v>500801.37</v>
      </c>
      <c r="N468" s="1">
        <v>4.5</v>
      </c>
      <c r="O468" s="115" t="s">
        <v>6</v>
      </c>
      <c r="P468" s="4"/>
    </row>
    <row r="469" spans="1:16" x14ac:dyDescent="0.3">
      <c r="A469" s="4"/>
      <c r="B469" s="11" t="s">
        <v>132</v>
      </c>
      <c r="C469" s="1" t="s">
        <v>169</v>
      </c>
      <c r="E469" s="1" t="s">
        <v>125</v>
      </c>
      <c r="F469" s="1" t="s">
        <v>126</v>
      </c>
      <c r="G469" s="1" t="s">
        <v>802</v>
      </c>
      <c r="H469" s="1" t="s">
        <v>801</v>
      </c>
      <c r="I469" s="1" t="s">
        <v>71</v>
      </c>
      <c r="J469" s="142">
        <v>1502404.11</v>
      </c>
      <c r="K469" s="142">
        <v>1499819.53</v>
      </c>
      <c r="L469" s="142">
        <v>1501111.26</v>
      </c>
      <c r="M469" s="142">
        <v>1502404.11</v>
      </c>
      <c r="N469" s="1">
        <v>4.5</v>
      </c>
      <c r="O469" s="115" t="s">
        <v>6</v>
      </c>
      <c r="P469" s="4"/>
    </row>
    <row r="470" spans="1:16" x14ac:dyDescent="0.3">
      <c r="A470" s="4"/>
      <c r="B470" s="11" t="s">
        <v>132</v>
      </c>
      <c r="C470" s="1" t="s">
        <v>169</v>
      </c>
      <c r="E470" s="1" t="s">
        <v>125</v>
      </c>
      <c r="F470" s="1" t="s">
        <v>126</v>
      </c>
      <c r="G470" s="1" t="s">
        <v>803</v>
      </c>
      <c r="H470" s="1" t="s">
        <v>804</v>
      </c>
      <c r="I470" s="1" t="s">
        <v>71</v>
      </c>
      <c r="J470" s="142">
        <v>2003452.05</v>
      </c>
      <c r="K470" s="142">
        <v>2000005.95</v>
      </c>
      <c r="L470" s="142">
        <v>2001482.12</v>
      </c>
      <c r="M470" s="142">
        <v>2003452.05</v>
      </c>
      <c r="N470" s="1">
        <v>4.5</v>
      </c>
      <c r="O470" s="115" t="s">
        <v>6</v>
      </c>
      <c r="P470" s="4"/>
    </row>
    <row r="471" spans="1:16" x14ac:dyDescent="0.3">
      <c r="A471" s="4"/>
      <c r="B471" s="11" t="s">
        <v>132</v>
      </c>
      <c r="C471" s="1" t="s">
        <v>169</v>
      </c>
      <c r="E471" s="1" t="s">
        <v>125</v>
      </c>
      <c r="F471" s="1" t="s">
        <v>126</v>
      </c>
      <c r="G471" s="1" t="s">
        <v>805</v>
      </c>
      <c r="H471" s="1" t="s">
        <v>806</v>
      </c>
      <c r="I471" s="1" t="s">
        <v>71</v>
      </c>
      <c r="J471" s="142">
        <v>1502958.9</v>
      </c>
      <c r="K471" s="142">
        <v>1500374.32</v>
      </c>
      <c r="L471" s="142">
        <v>1501112.3200000001</v>
      </c>
      <c r="M471" s="142">
        <v>1502958.9</v>
      </c>
      <c r="N471" s="1">
        <v>4.5</v>
      </c>
      <c r="O471" s="115" t="s">
        <v>6</v>
      </c>
      <c r="P471" s="4"/>
    </row>
    <row r="472" spans="1:16" x14ac:dyDescent="0.3">
      <c r="A472" s="4"/>
      <c r="B472" s="11" t="s">
        <v>128</v>
      </c>
      <c r="C472" s="1" t="s">
        <v>169</v>
      </c>
      <c r="E472" s="1" t="s">
        <v>125</v>
      </c>
      <c r="F472" s="1" t="s">
        <v>126</v>
      </c>
      <c r="G472" s="1" t="s">
        <v>807</v>
      </c>
      <c r="H472" s="1" t="s">
        <v>808</v>
      </c>
      <c r="I472" s="1" t="s">
        <v>71</v>
      </c>
      <c r="J472" s="142">
        <v>44832.88</v>
      </c>
      <c r="K472" s="142">
        <v>39657.14</v>
      </c>
      <c r="L472" s="142">
        <v>39663.360000000001</v>
      </c>
      <c r="M472" s="142">
        <v>44832.88</v>
      </c>
      <c r="N472" s="1">
        <v>5.75</v>
      </c>
      <c r="O472" s="115" t="s">
        <v>6</v>
      </c>
      <c r="P472" s="4"/>
    </row>
    <row r="473" spans="1:16" x14ac:dyDescent="0.3">
      <c r="A473" s="4"/>
      <c r="B473" s="11" t="s">
        <v>128</v>
      </c>
      <c r="C473" s="1" t="s">
        <v>427</v>
      </c>
      <c r="E473" s="1" t="s">
        <v>125</v>
      </c>
      <c r="F473" s="1" t="s">
        <v>126</v>
      </c>
      <c r="G473" s="1" t="s">
        <v>809</v>
      </c>
      <c r="H473" s="1" t="s">
        <v>466</v>
      </c>
      <c r="I473" s="1" t="s">
        <v>71</v>
      </c>
      <c r="J473" s="142">
        <v>103084</v>
      </c>
      <c r="K473" s="142">
        <v>100548.56</v>
      </c>
      <c r="L473" s="142">
        <v>101046.18</v>
      </c>
      <c r="M473" s="142">
        <v>103084</v>
      </c>
      <c r="N473" s="1">
        <v>6</v>
      </c>
      <c r="O473" s="115" t="s">
        <v>6</v>
      </c>
      <c r="P473" s="4"/>
    </row>
    <row r="474" spans="1:16" x14ac:dyDescent="0.3">
      <c r="A474" s="4"/>
      <c r="B474" s="11" t="s">
        <v>128</v>
      </c>
      <c r="C474" s="1" t="s">
        <v>427</v>
      </c>
      <c r="E474" s="1" t="s">
        <v>125</v>
      </c>
      <c r="F474" s="1" t="s">
        <v>126</v>
      </c>
      <c r="G474" s="1" t="s">
        <v>810</v>
      </c>
      <c r="H474" s="1" t="s">
        <v>466</v>
      </c>
      <c r="I474" s="1" t="s">
        <v>71</v>
      </c>
      <c r="J474" s="142">
        <v>103084</v>
      </c>
      <c r="K474" s="142">
        <v>100548.56</v>
      </c>
      <c r="L474" s="142">
        <v>101046.18</v>
      </c>
      <c r="M474" s="142">
        <v>103084</v>
      </c>
      <c r="N474" s="1">
        <v>6</v>
      </c>
      <c r="O474" s="115" t="s">
        <v>6</v>
      </c>
      <c r="P474" s="4"/>
    </row>
    <row r="475" spans="1:16" x14ac:dyDescent="0.3">
      <c r="A475" s="4"/>
      <c r="B475" s="11" t="s">
        <v>128</v>
      </c>
      <c r="C475" s="1" t="s">
        <v>427</v>
      </c>
      <c r="E475" s="1" t="s">
        <v>125</v>
      </c>
      <c r="F475" s="1" t="s">
        <v>126</v>
      </c>
      <c r="G475" s="1" t="s">
        <v>811</v>
      </c>
      <c r="H475" s="1" t="s">
        <v>466</v>
      </c>
      <c r="I475" s="1" t="s">
        <v>71</v>
      </c>
      <c r="J475" s="67">
        <v>103084</v>
      </c>
      <c r="K475" s="67">
        <v>100548.56</v>
      </c>
      <c r="L475" s="142">
        <v>101046.18</v>
      </c>
      <c r="M475" s="67">
        <v>103084</v>
      </c>
      <c r="N475" s="1">
        <v>6</v>
      </c>
      <c r="O475" s="115" t="s">
        <v>6</v>
      </c>
      <c r="P475" s="4"/>
    </row>
    <row r="476" spans="1:16" x14ac:dyDescent="0.3">
      <c r="A476" s="4"/>
      <c r="B476" s="11" t="s">
        <v>128</v>
      </c>
      <c r="C476" s="1" t="s">
        <v>427</v>
      </c>
      <c r="E476" s="1" t="s">
        <v>125</v>
      </c>
      <c r="F476" s="1" t="s">
        <v>126</v>
      </c>
      <c r="G476" s="1" t="s">
        <v>812</v>
      </c>
      <c r="H476" s="1" t="s">
        <v>466</v>
      </c>
      <c r="I476" s="1" t="s">
        <v>71</v>
      </c>
      <c r="J476" s="67">
        <v>103084</v>
      </c>
      <c r="K476" s="67">
        <v>100548.56</v>
      </c>
      <c r="L476" s="142">
        <v>101046.18</v>
      </c>
      <c r="M476" s="67">
        <v>103084</v>
      </c>
      <c r="N476" s="1">
        <v>6</v>
      </c>
      <c r="O476" s="115" t="s">
        <v>6</v>
      </c>
      <c r="P476" s="4"/>
    </row>
    <row r="477" spans="1:16" x14ac:dyDescent="0.3">
      <c r="A477" s="4"/>
      <c r="B477" s="11" t="s">
        <v>128</v>
      </c>
      <c r="C477" s="1" t="s">
        <v>427</v>
      </c>
      <c r="E477" s="1" t="s">
        <v>125</v>
      </c>
      <c r="F477" s="1" t="s">
        <v>126</v>
      </c>
      <c r="G477" s="1" t="s">
        <v>813</v>
      </c>
      <c r="H477" s="1" t="s">
        <v>466</v>
      </c>
      <c r="I477" s="1" t="s">
        <v>71</v>
      </c>
      <c r="J477" s="67">
        <v>103084</v>
      </c>
      <c r="K477" s="67">
        <v>100548.56</v>
      </c>
      <c r="L477" s="142">
        <v>101046.18</v>
      </c>
      <c r="M477" s="67">
        <v>103084</v>
      </c>
      <c r="N477" s="1">
        <v>6</v>
      </c>
      <c r="O477" s="115" t="s">
        <v>6</v>
      </c>
      <c r="P477" s="4"/>
    </row>
    <row r="478" spans="1:16" x14ac:dyDescent="0.3">
      <c r="A478" s="4"/>
      <c r="B478" s="11" t="s">
        <v>128</v>
      </c>
      <c r="C478" s="1" t="s">
        <v>427</v>
      </c>
      <c r="E478" s="1" t="s">
        <v>125</v>
      </c>
      <c r="F478" s="1" t="s">
        <v>126</v>
      </c>
      <c r="G478" s="1" t="s">
        <v>814</v>
      </c>
      <c r="H478" s="1" t="s">
        <v>815</v>
      </c>
      <c r="I478" s="1" t="s">
        <v>71</v>
      </c>
      <c r="J478" s="67">
        <v>56508.91</v>
      </c>
      <c r="K478" s="67">
        <v>50431.38</v>
      </c>
      <c r="L478" s="142">
        <v>50522.79</v>
      </c>
      <c r="M478" s="67">
        <v>56508.91</v>
      </c>
      <c r="N478" s="1">
        <v>6.1</v>
      </c>
      <c r="O478" s="115" t="s">
        <v>6</v>
      </c>
      <c r="P478" s="4"/>
    </row>
    <row r="479" spans="1:16" x14ac:dyDescent="0.3">
      <c r="A479" s="4"/>
      <c r="B479" s="11" t="s">
        <v>128</v>
      </c>
      <c r="C479" s="1" t="s">
        <v>427</v>
      </c>
      <c r="E479" s="1" t="s">
        <v>125</v>
      </c>
      <c r="F479" s="1" t="s">
        <v>126</v>
      </c>
      <c r="G479" s="1" t="s">
        <v>816</v>
      </c>
      <c r="H479" s="1" t="s">
        <v>815</v>
      </c>
      <c r="I479" s="1" t="s">
        <v>71</v>
      </c>
      <c r="J479" s="67">
        <v>56508.91</v>
      </c>
      <c r="K479" s="67">
        <v>50431.38</v>
      </c>
      <c r="L479" s="142">
        <v>50522.79</v>
      </c>
      <c r="M479" s="67">
        <v>56508.91</v>
      </c>
      <c r="N479" s="1">
        <v>6.1</v>
      </c>
      <c r="O479" s="115" t="s">
        <v>6</v>
      </c>
      <c r="P479" s="4"/>
    </row>
    <row r="480" spans="1:16" x14ac:dyDescent="0.3">
      <c r="A480" s="4"/>
      <c r="B480" s="11" t="s">
        <v>128</v>
      </c>
      <c r="C480" s="1" t="s">
        <v>427</v>
      </c>
      <c r="E480" s="1" t="s">
        <v>125</v>
      </c>
      <c r="F480" s="1" t="s">
        <v>126</v>
      </c>
      <c r="G480" s="1" t="s">
        <v>817</v>
      </c>
      <c r="H480" s="1" t="s">
        <v>815</v>
      </c>
      <c r="I480" s="1" t="s">
        <v>71</v>
      </c>
      <c r="J480" s="67">
        <v>56508.91</v>
      </c>
      <c r="K480" s="67">
        <v>50431.38</v>
      </c>
      <c r="L480" s="142">
        <v>50522.79</v>
      </c>
      <c r="M480" s="67">
        <v>56508.91</v>
      </c>
      <c r="N480" s="1">
        <v>6.1</v>
      </c>
      <c r="O480" s="115" t="s">
        <v>6</v>
      </c>
      <c r="P480" s="4"/>
    </row>
    <row r="481" spans="1:16" x14ac:dyDescent="0.3">
      <c r="A481" s="4"/>
      <c r="B481" s="11" t="s">
        <v>128</v>
      </c>
      <c r="C481" s="1" t="s">
        <v>427</v>
      </c>
      <c r="E481" s="1" t="s">
        <v>125</v>
      </c>
      <c r="F481" s="1" t="s">
        <v>126</v>
      </c>
      <c r="G481" s="1" t="s">
        <v>818</v>
      </c>
      <c r="H481" s="1" t="s">
        <v>815</v>
      </c>
      <c r="I481" s="1" t="s">
        <v>71</v>
      </c>
      <c r="J481" s="67">
        <v>56508.91</v>
      </c>
      <c r="K481" s="67">
        <v>50431.38</v>
      </c>
      <c r="L481" s="142">
        <v>50522.79</v>
      </c>
      <c r="M481" s="67">
        <v>56508.91</v>
      </c>
      <c r="N481" s="1">
        <v>6.1</v>
      </c>
      <c r="O481" s="115" t="s">
        <v>6</v>
      </c>
      <c r="P481" s="4"/>
    </row>
    <row r="482" spans="1:16" x14ac:dyDescent="0.3">
      <c r="A482" s="4"/>
      <c r="B482" s="11" t="s">
        <v>128</v>
      </c>
      <c r="C482" s="1" t="s">
        <v>427</v>
      </c>
      <c r="E482" s="1" t="s">
        <v>125</v>
      </c>
      <c r="F482" s="1" t="s">
        <v>126</v>
      </c>
      <c r="G482" s="1" t="s">
        <v>819</v>
      </c>
      <c r="H482" s="1" t="s">
        <v>815</v>
      </c>
      <c r="I482" s="1" t="s">
        <v>71</v>
      </c>
      <c r="J482" s="67">
        <v>56508.91</v>
      </c>
      <c r="K482" s="67">
        <v>50431.38</v>
      </c>
      <c r="L482" s="142">
        <v>50522.79</v>
      </c>
      <c r="M482" s="67">
        <v>56508.91</v>
      </c>
      <c r="N482" s="1">
        <v>6.1</v>
      </c>
      <c r="O482" s="115" t="s">
        <v>6</v>
      </c>
      <c r="P482" s="4"/>
    </row>
    <row r="483" spans="1:16" x14ac:dyDescent="0.3">
      <c r="A483" s="4"/>
      <c r="B483" s="11" t="s">
        <v>128</v>
      </c>
      <c r="C483" s="1" t="s">
        <v>427</v>
      </c>
      <c r="E483" s="1" t="s">
        <v>125</v>
      </c>
      <c r="F483" s="1" t="s">
        <v>126</v>
      </c>
      <c r="G483" s="1" t="s">
        <v>820</v>
      </c>
      <c r="H483" s="1" t="s">
        <v>815</v>
      </c>
      <c r="I483" s="1" t="s">
        <v>71</v>
      </c>
      <c r="J483" s="67">
        <v>56508.91</v>
      </c>
      <c r="K483" s="67">
        <v>50431.38</v>
      </c>
      <c r="L483" s="142">
        <v>50522.79</v>
      </c>
      <c r="M483" s="67">
        <v>56508.91</v>
      </c>
      <c r="N483" s="1">
        <v>6.1</v>
      </c>
      <c r="O483" s="115" t="s">
        <v>6</v>
      </c>
      <c r="P483" s="4"/>
    </row>
    <row r="484" spans="1:16" x14ac:dyDescent="0.3">
      <c r="A484" s="4"/>
      <c r="B484" s="11" t="s">
        <v>128</v>
      </c>
      <c r="C484" s="1" t="s">
        <v>427</v>
      </c>
      <c r="E484" s="1" t="s">
        <v>125</v>
      </c>
      <c r="F484" s="1" t="s">
        <v>126</v>
      </c>
      <c r="G484" s="1" t="s">
        <v>821</v>
      </c>
      <c r="H484" s="1" t="s">
        <v>815</v>
      </c>
      <c r="I484" s="1" t="s">
        <v>71</v>
      </c>
      <c r="J484" s="67">
        <v>56508.91</v>
      </c>
      <c r="K484" s="67">
        <v>50431.38</v>
      </c>
      <c r="L484" s="142">
        <v>50522.79</v>
      </c>
      <c r="M484" s="67">
        <v>56508.91</v>
      </c>
      <c r="N484" s="1">
        <v>6.1</v>
      </c>
      <c r="O484" s="115" t="s">
        <v>6</v>
      </c>
      <c r="P484" s="4"/>
    </row>
    <row r="485" spans="1:16" x14ac:dyDescent="0.3">
      <c r="A485" s="4"/>
      <c r="B485" s="11" t="s">
        <v>128</v>
      </c>
      <c r="C485" s="1" t="s">
        <v>427</v>
      </c>
      <c r="E485" s="1" t="s">
        <v>125</v>
      </c>
      <c r="F485" s="1" t="s">
        <v>126</v>
      </c>
      <c r="G485" s="1" t="s">
        <v>822</v>
      </c>
      <c r="H485" s="1" t="s">
        <v>815</v>
      </c>
      <c r="I485" s="1" t="s">
        <v>71</v>
      </c>
      <c r="J485" s="67">
        <v>56508.91</v>
      </c>
      <c r="K485" s="67">
        <v>50431.38</v>
      </c>
      <c r="L485" s="142">
        <v>50522.79</v>
      </c>
      <c r="M485" s="67">
        <v>56508.91</v>
      </c>
      <c r="N485" s="1">
        <v>6.1</v>
      </c>
      <c r="O485" s="115" t="s">
        <v>6</v>
      </c>
      <c r="P485" s="4"/>
    </row>
    <row r="486" spans="1:16" x14ac:dyDescent="0.3">
      <c r="A486" s="4"/>
      <c r="B486" s="11" t="s">
        <v>128</v>
      </c>
      <c r="C486" s="1" t="s">
        <v>427</v>
      </c>
      <c r="E486" s="1" t="s">
        <v>125</v>
      </c>
      <c r="F486" s="1" t="s">
        <v>126</v>
      </c>
      <c r="G486" s="1" t="s">
        <v>823</v>
      </c>
      <c r="H486" s="1" t="s">
        <v>815</v>
      </c>
      <c r="I486" s="1" t="s">
        <v>71</v>
      </c>
      <c r="J486" s="67">
        <v>56508.91</v>
      </c>
      <c r="K486" s="67">
        <v>50431.38</v>
      </c>
      <c r="L486" s="142">
        <v>50522.79</v>
      </c>
      <c r="M486" s="67">
        <v>56508.91</v>
      </c>
      <c r="N486" s="1">
        <v>6.1</v>
      </c>
      <c r="O486" s="115" t="s">
        <v>6</v>
      </c>
      <c r="P486" s="4"/>
    </row>
    <row r="487" spans="1:16" x14ac:dyDescent="0.3">
      <c r="A487" s="4"/>
      <c r="B487" s="11" t="s">
        <v>128</v>
      </c>
      <c r="C487" s="1" t="s">
        <v>427</v>
      </c>
      <c r="E487" s="1" t="s">
        <v>125</v>
      </c>
      <c r="F487" s="1" t="s">
        <v>126</v>
      </c>
      <c r="G487" s="1" t="s">
        <v>824</v>
      </c>
      <c r="H487" s="1" t="s">
        <v>815</v>
      </c>
      <c r="I487" s="1" t="s">
        <v>71</v>
      </c>
      <c r="J487" s="67">
        <v>56508.91</v>
      </c>
      <c r="K487" s="67">
        <v>50431.38</v>
      </c>
      <c r="L487" s="142">
        <v>50522.79</v>
      </c>
      <c r="M487" s="67">
        <v>56508.91</v>
      </c>
      <c r="N487" s="1">
        <v>6.1</v>
      </c>
      <c r="O487" s="115" t="s">
        <v>6</v>
      </c>
      <c r="P487" s="4"/>
    </row>
    <row r="488" spans="1:16" x14ac:dyDescent="0.3">
      <c r="A488" s="4"/>
      <c r="B488" s="11" t="s">
        <v>132</v>
      </c>
      <c r="C488" s="1" t="s">
        <v>175</v>
      </c>
      <c r="E488" s="1" t="s">
        <v>125</v>
      </c>
      <c r="F488" s="1" t="s">
        <v>126</v>
      </c>
      <c r="G488" s="1" t="s">
        <v>345</v>
      </c>
      <c r="H488" s="1" t="s">
        <v>176</v>
      </c>
      <c r="I488" s="1" t="s">
        <v>71</v>
      </c>
      <c r="J488" s="67">
        <v>289753.40000000002</v>
      </c>
      <c r="K488" s="67">
        <v>227310.98</v>
      </c>
      <c r="L488" s="142">
        <v>207803.08</v>
      </c>
      <c r="M488" s="67">
        <v>289753.40000000002</v>
      </c>
      <c r="N488" s="1">
        <v>9</v>
      </c>
      <c r="O488" s="115" t="s">
        <v>6</v>
      </c>
      <c r="P488" s="4"/>
    </row>
    <row r="489" spans="1:16" x14ac:dyDescent="0.3">
      <c r="A489" s="4"/>
      <c r="B489" s="11" t="s">
        <v>132</v>
      </c>
      <c r="C489" s="1" t="s">
        <v>175</v>
      </c>
      <c r="E489" s="1" t="s">
        <v>125</v>
      </c>
      <c r="F489" s="1" t="s">
        <v>126</v>
      </c>
      <c r="G489" s="1" t="s">
        <v>346</v>
      </c>
      <c r="H489" s="1" t="s">
        <v>177</v>
      </c>
      <c r="I489" s="1" t="s">
        <v>71</v>
      </c>
      <c r="J489" s="67">
        <v>7019.42</v>
      </c>
      <c r="K489" s="67">
        <v>5029.59</v>
      </c>
      <c r="L489" s="142">
        <v>5094.82</v>
      </c>
      <c r="M489" s="67">
        <v>7019.42</v>
      </c>
      <c r="N489" s="1">
        <v>9</v>
      </c>
      <c r="O489" s="115" t="s">
        <v>6</v>
      </c>
      <c r="P489" s="4"/>
    </row>
    <row r="490" spans="1:16" x14ac:dyDescent="0.3">
      <c r="A490" s="4"/>
      <c r="B490" s="11" t="s">
        <v>132</v>
      </c>
      <c r="C490" s="1" t="s">
        <v>175</v>
      </c>
      <c r="E490" s="1" t="s">
        <v>125</v>
      </c>
      <c r="F490" s="1" t="s">
        <v>126</v>
      </c>
      <c r="G490" s="1" t="s">
        <v>350</v>
      </c>
      <c r="H490" s="1" t="s">
        <v>180</v>
      </c>
      <c r="I490" s="1" t="s">
        <v>71</v>
      </c>
      <c r="J490" s="67">
        <v>18526.75</v>
      </c>
      <c r="K490" s="67">
        <v>12113.44</v>
      </c>
      <c r="L490" s="142">
        <v>12071.31</v>
      </c>
      <c r="M490" s="67">
        <v>18526.75</v>
      </c>
      <c r="N490" s="1">
        <v>7.5</v>
      </c>
      <c r="O490" s="115" t="s">
        <v>6</v>
      </c>
      <c r="P490" s="4"/>
    </row>
    <row r="491" spans="1:16" x14ac:dyDescent="0.3">
      <c r="A491" s="4"/>
      <c r="B491" s="11" t="s">
        <v>132</v>
      </c>
      <c r="C491" s="1" t="s">
        <v>175</v>
      </c>
      <c r="E491" s="1" t="s">
        <v>125</v>
      </c>
      <c r="F491" s="1" t="s">
        <v>126</v>
      </c>
      <c r="G491" s="1" t="s">
        <v>351</v>
      </c>
      <c r="H491" s="1" t="s">
        <v>182</v>
      </c>
      <c r="I491" s="1" t="s">
        <v>71</v>
      </c>
      <c r="J491" s="67">
        <v>10560.61</v>
      </c>
      <c r="K491" s="67">
        <v>6027.66</v>
      </c>
      <c r="L491" s="142">
        <v>6073.48</v>
      </c>
      <c r="M491" s="67">
        <v>10560.61</v>
      </c>
      <c r="N491" s="1">
        <v>8</v>
      </c>
      <c r="O491" s="115" t="s">
        <v>6</v>
      </c>
      <c r="P491" s="4"/>
    </row>
    <row r="492" spans="1:16" x14ac:dyDescent="0.3">
      <c r="A492" s="4"/>
      <c r="B492" s="11" t="s">
        <v>132</v>
      </c>
      <c r="C492" s="1" t="s">
        <v>175</v>
      </c>
      <c r="E492" s="1" t="s">
        <v>125</v>
      </c>
      <c r="F492" s="1" t="s">
        <v>126</v>
      </c>
      <c r="G492" s="1" t="s">
        <v>353</v>
      </c>
      <c r="H492" s="1" t="s">
        <v>181</v>
      </c>
      <c r="I492" s="1" t="s">
        <v>71</v>
      </c>
      <c r="J492" s="67">
        <v>150913.85999999999</v>
      </c>
      <c r="K492" s="67">
        <v>99711.98</v>
      </c>
      <c r="L492" s="142">
        <v>100280.74</v>
      </c>
      <c r="M492" s="67">
        <v>150913.85999999999</v>
      </c>
      <c r="N492" s="1">
        <v>7.5</v>
      </c>
      <c r="O492" s="115" t="s">
        <v>6</v>
      </c>
      <c r="P492" s="4"/>
    </row>
    <row r="493" spans="1:16" x14ac:dyDescent="0.3">
      <c r="A493" s="4"/>
      <c r="B493" s="11" t="s">
        <v>132</v>
      </c>
      <c r="C493" s="1" t="s">
        <v>175</v>
      </c>
      <c r="E493" s="1" t="s">
        <v>125</v>
      </c>
      <c r="F493" s="1" t="s">
        <v>126</v>
      </c>
      <c r="G493" s="1" t="s">
        <v>354</v>
      </c>
      <c r="H493" s="1" t="s">
        <v>181</v>
      </c>
      <c r="I493" s="1" t="s">
        <v>71</v>
      </c>
      <c r="J493" s="67">
        <v>149389.70000000001</v>
      </c>
      <c r="K493" s="67">
        <v>98704.8</v>
      </c>
      <c r="L493" s="142">
        <v>99267.93</v>
      </c>
      <c r="M493" s="67">
        <v>149389.70000000001</v>
      </c>
      <c r="N493" s="1">
        <v>7.5</v>
      </c>
      <c r="O493" s="115" t="s">
        <v>6</v>
      </c>
      <c r="P493" s="4"/>
    </row>
    <row r="494" spans="1:16" x14ac:dyDescent="0.3">
      <c r="A494" s="4"/>
      <c r="B494" s="11" t="s">
        <v>132</v>
      </c>
      <c r="C494" s="1" t="s">
        <v>175</v>
      </c>
      <c r="E494" s="1" t="s">
        <v>125</v>
      </c>
      <c r="F494" s="1" t="s">
        <v>126</v>
      </c>
      <c r="G494" s="1" t="s">
        <v>355</v>
      </c>
      <c r="H494" s="1" t="s">
        <v>181</v>
      </c>
      <c r="I494" s="1" t="s">
        <v>71</v>
      </c>
      <c r="J494" s="67">
        <v>1074690.3</v>
      </c>
      <c r="K494" s="67">
        <v>710070.22</v>
      </c>
      <c r="L494" s="142">
        <v>714120.81</v>
      </c>
      <c r="M494" s="67">
        <v>1074690.3</v>
      </c>
      <c r="N494" s="1">
        <v>7.5</v>
      </c>
      <c r="O494" s="115" t="s">
        <v>6</v>
      </c>
      <c r="P494" s="4"/>
    </row>
    <row r="495" spans="1:16" x14ac:dyDescent="0.3">
      <c r="A495" s="4"/>
      <c r="B495" s="11" t="s">
        <v>132</v>
      </c>
      <c r="C495" s="1" t="s">
        <v>175</v>
      </c>
      <c r="E495" s="1" t="s">
        <v>125</v>
      </c>
      <c r="F495" s="1" t="s">
        <v>126</v>
      </c>
      <c r="G495" s="1" t="s">
        <v>356</v>
      </c>
      <c r="H495" s="1" t="s">
        <v>181</v>
      </c>
      <c r="I495" s="1" t="s">
        <v>71</v>
      </c>
      <c r="J495" s="67">
        <v>846079.45</v>
      </c>
      <c r="K495" s="67">
        <v>567543.02</v>
      </c>
      <c r="L495" s="142">
        <v>569271.6</v>
      </c>
      <c r="M495" s="67">
        <v>846079.45</v>
      </c>
      <c r="N495" s="1">
        <v>7.5</v>
      </c>
      <c r="O495" s="115" t="s">
        <v>6</v>
      </c>
      <c r="P495" s="4"/>
    </row>
    <row r="496" spans="1:16" x14ac:dyDescent="0.3">
      <c r="A496" s="4"/>
      <c r="B496" s="11" t="s">
        <v>132</v>
      </c>
      <c r="C496" s="1" t="s">
        <v>175</v>
      </c>
      <c r="E496" s="1" t="s">
        <v>125</v>
      </c>
      <c r="F496" s="1" t="s">
        <v>126</v>
      </c>
      <c r="G496" s="1" t="s">
        <v>358</v>
      </c>
      <c r="H496" s="1" t="s">
        <v>181</v>
      </c>
      <c r="I496" s="1" t="s">
        <v>71</v>
      </c>
      <c r="J496" s="67">
        <v>46090.27</v>
      </c>
      <c r="K496" s="67">
        <v>31394.91</v>
      </c>
      <c r="L496" s="142">
        <v>31401.01</v>
      </c>
      <c r="M496" s="67">
        <v>46090.27</v>
      </c>
      <c r="N496" s="1">
        <v>7.5</v>
      </c>
      <c r="O496" s="115" t="s">
        <v>6</v>
      </c>
      <c r="P496" s="4"/>
    </row>
    <row r="497" spans="1:16" x14ac:dyDescent="0.3">
      <c r="A497" s="4"/>
      <c r="B497" s="11" t="s">
        <v>132</v>
      </c>
      <c r="C497" s="1" t="s">
        <v>175</v>
      </c>
      <c r="E497" s="1" t="s">
        <v>125</v>
      </c>
      <c r="F497" s="1" t="s">
        <v>126</v>
      </c>
      <c r="G497" s="1" t="s">
        <v>359</v>
      </c>
      <c r="H497" s="1" t="s">
        <v>181</v>
      </c>
      <c r="I497" s="1" t="s">
        <v>71</v>
      </c>
      <c r="J497" s="67">
        <v>98127.54</v>
      </c>
      <c r="K497" s="67">
        <v>66840.83</v>
      </c>
      <c r="L497" s="142">
        <v>66853.759999999995</v>
      </c>
      <c r="M497" s="67">
        <v>98127.54</v>
      </c>
      <c r="N497" s="1">
        <v>7.5</v>
      </c>
      <c r="O497" s="115" t="s">
        <v>6</v>
      </c>
      <c r="P497" s="4"/>
    </row>
    <row r="498" spans="1:16" x14ac:dyDescent="0.3">
      <c r="A498" s="4"/>
      <c r="B498" s="11" t="s">
        <v>132</v>
      </c>
      <c r="C498" s="1" t="s">
        <v>175</v>
      </c>
      <c r="E498" s="1" t="s">
        <v>125</v>
      </c>
      <c r="F498" s="1" t="s">
        <v>126</v>
      </c>
      <c r="G498" s="1" t="s">
        <v>360</v>
      </c>
      <c r="H498" s="1" t="s">
        <v>184</v>
      </c>
      <c r="I498" s="1" t="s">
        <v>71</v>
      </c>
      <c r="J498" s="67">
        <v>130150.73</v>
      </c>
      <c r="K498" s="67">
        <v>101147.67</v>
      </c>
      <c r="L498" s="142">
        <v>101224.37</v>
      </c>
      <c r="M498" s="67">
        <v>130150.73</v>
      </c>
      <c r="N498" s="1">
        <v>7.1</v>
      </c>
      <c r="O498" s="115" t="s">
        <v>6</v>
      </c>
      <c r="P498" s="4"/>
    </row>
    <row r="499" spans="1:16" x14ac:dyDescent="0.3">
      <c r="A499" s="4"/>
      <c r="B499" s="11" t="s">
        <v>132</v>
      </c>
      <c r="C499" s="1" t="s">
        <v>175</v>
      </c>
      <c r="E499" s="1" t="s">
        <v>125</v>
      </c>
      <c r="F499" s="1" t="s">
        <v>126</v>
      </c>
      <c r="G499" s="1" t="s">
        <v>361</v>
      </c>
      <c r="H499" s="1" t="s">
        <v>184</v>
      </c>
      <c r="I499" s="1" t="s">
        <v>71</v>
      </c>
      <c r="J499" s="67">
        <v>130150.73</v>
      </c>
      <c r="K499" s="67">
        <v>101147.67</v>
      </c>
      <c r="L499" s="142">
        <v>101224.37</v>
      </c>
      <c r="M499" s="67">
        <v>130150.73</v>
      </c>
      <c r="N499" s="1">
        <v>7.1</v>
      </c>
      <c r="O499" s="115" t="s">
        <v>6</v>
      </c>
      <c r="P499" s="4"/>
    </row>
    <row r="500" spans="1:16" x14ac:dyDescent="0.3">
      <c r="A500" s="4"/>
      <c r="B500" s="11" t="s">
        <v>132</v>
      </c>
      <c r="C500" s="1" t="s">
        <v>175</v>
      </c>
      <c r="E500" s="1" t="s">
        <v>125</v>
      </c>
      <c r="F500" s="1" t="s">
        <v>126</v>
      </c>
      <c r="G500" s="1" t="s">
        <v>362</v>
      </c>
      <c r="H500" s="1" t="s">
        <v>184</v>
      </c>
      <c r="I500" s="1" t="s">
        <v>71</v>
      </c>
      <c r="J500" s="67">
        <v>130150.73</v>
      </c>
      <c r="K500" s="67">
        <v>101147.67</v>
      </c>
      <c r="L500" s="142">
        <v>101224.37</v>
      </c>
      <c r="M500" s="67">
        <v>130150.73</v>
      </c>
      <c r="N500" s="1">
        <v>7.1</v>
      </c>
      <c r="O500" s="115" t="s">
        <v>6</v>
      </c>
      <c r="P500" s="4"/>
    </row>
    <row r="501" spans="1:16" x14ac:dyDescent="0.3">
      <c r="A501" s="4"/>
      <c r="B501" s="11" t="s">
        <v>132</v>
      </c>
      <c r="C501" s="1" t="s">
        <v>175</v>
      </c>
      <c r="E501" s="1" t="s">
        <v>125</v>
      </c>
      <c r="F501" s="1" t="s">
        <v>126</v>
      </c>
      <c r="G501" s="1" t="s">
        <v>362</v>
      </c>
      <c r="H501" s="1" t="s">
        <v>184</v>
      </c>
      <c r="I501" s="1" t="s">
        <v>71</v>
      </c>
      <c r="J501" s="67">
        <v>130150.73</v>
      </c>
      <c r="K501" s="67">
        <v>101147.67</v>
      </c>
      <c r="L501" s="142">
        <v>101224.37</v>
      </c>
      <c r="M501" s="67">
        <v>130150.73</v>
      </c>
      <c r="N501" s="1">
        <v>7.1</v>
      </c>
      <c r="O501" s="115" t="s">
        <v>6</v>
      </c>
      <c r="P501" s="4"/>
    </row>
    <row r="502" spans="1:16" x14ac:dyDescent="0.3">
      <c r="A502" s="4"/>
      <c r="B502" s="11" t="s">
        <v>132</v>
      </c>
      <c r="C502" s="1" t="s">
        <v>175</v>
      </c>
      <c r="E502" s="1" t="s">
        <v>125</v>
      </c>
      <c r="F502" s="1" t="s">
        <v>126</v>
      </c>
      <c r="G502" s="1" t="s">
        <v>363</v>
      </c>
      <c r="H502" s="1" t="s">
        <v>184</v>
      </c>
      <c r="I502" s="1" t="s">
        <v>71</v>
      </c>
      <c r="J502" s="67">
        <v>130150.73</v>
      </c>
      <c r="K502" s="67">
        <v>101147.67</v>
      </c>
      <c r="L502" s="142">
        <v>101224.37</v>
      </c>
      <c r="M502" s="67">
        <v>130150.73</v>
      </c>
      <c r="N502" s="1">
        <v>7.1</v>
      </c>
      <c r="O502" s="115" t="s">
        <v>6</v>
      </c>
      <c r="P502" s="4"/>
    </row>
    <row r="503" spans="1:16" x14ac:dyDescent="0.3">
      <c r="A503" s="4"/>
      <c r="B503" s="11" t="s">
        <v>132</v>
      </c>
      <c r="C503" s="1" t="s">
        <v>175</v>
      </c>
      <c r="E503" s="1" t="s">
        <v>125</v>
      </c>
      <c r="F503" s="1" t="s">
        <v>126</v>
      </c>
      <c r="G503" s="1" t="s">
        <v>364</v>
      </c>
      <c r="H503" s="1" t="s">
        <v>184</v>
      </c>
      <c r="I503" s="1" t="s">
        <v>71</v>
      </c>
      <c r="J503" s="67">
        <v>130150.73</v>
      </c>
      <c r="K503" s="67">
        <v>101147.67</v>
      </c>
      <c r="L503" s="142">
        <v>101224.37</v>
      </c>
      <c r="M503" s="67">
        <v>130150.73</v>
      </c>
      <c r="N503" s="1">
        <v>7.1</v>
      </c>
      <c r="O503" s="115" t="s">
        <v>6</v>
      </c>
      <c r="P503" s="4"/>
    </row>
    <row r="504" spans="1:16" x14ac:dyDescent="0.3">
      <c r="A504" s="4"/>
      <c r="B504" s="11" t="s">
        <v>132</v>
      </c>
      <c r="C504" s="1" t="s">
        <v>175</v>
      </c>
      <c r="E504" s="1" t="s">
        <v>125</v>
      </c>
      <c r="F504" s="1" t="s">
        <v>126</v>
      </c>
      <c r="G504" s="1" t="s">
        <v>365</v>
      </c>
      <c r="H504" s="1" t="s">
        <v>184</v>
      </c>
      <c r="I504" s="1" t="s">
        <v>71</v>
      </c>
      <c r="J504" s="67">
        <v>130150.73</v>
      </c>
      <c r="K504" s="67">
        <v>101147.67</v>
      </c>
      <c r="L504" s="142">
        <v>101224.37</v>
      </c>
      <c r="M504" s="67">
        <v>130150.73</v>
      </c>
      <c r="N504" s="1">
        <v>7.1</v>
      </c>
      <c r="O504" s="115" t="s">
        <v>6</v>
      </c>
      <c r="P504" s="4"/>
    </row>
    <row r="505" spans="1:16" x14ac:dyDescent="0.3">
      <c r="A505" s="4"/>
      <c r="B505" s="11" t="s">
        <v>132</v>
      </c>
      <c r="C505" s="1" t="s">
        <v>175</v>
      </c>
      <c r="E505" s="1" t="s">
        <v>125</v>
      </c>
      <c r="F505" s="1" t="s">
        <v>126</v>
      </c>
      <c r="G505" s="1" t="s">
        <v>366</v>
      </c>
      <c r="H505" s="1" t="s">
        <v>184</v>
      </c>
      <c r="I505" s="1" t="s">
        <v>71</v>
      </c>
      <c r="J505" s="67">
        <v>130150.73</v>
      </c>
      <c r="K505" s="67">
        <v>101147.67</v>
      </c>
      <c r="L505" s="142">
        <v>101224.37</v>
      </c>
      <c r="M505" s="67">
        <v>130150.73</v>
      </c>
      <c r="N505" s="1">
        <v>7.1</v>
      </c>
      <c r="O505" s="115" t="s">
        <v>6</v>
      </c>
      <c r="P505" s="4"/>
    </row>
    <row r="506" spans="1:16" x14ac:dyDescent="0.3">
      <c r="A506" s="4"/>
      <c r="B506" s="11" t="s">
        <v>132</v>
      </c>
      <c r="C506" s="1" t="s">
        <v>175</v>
      </c>
      <c r="E506" s="1" t="s">
        <v>125</v>
      </c>
      <c r="F506" s="1" t="s">
        <v>126</v>
      </c>
      <c r="G506" s="1" t="s">
        <v>367</v>
      </c>
      <c r="H506" s="1" t="s">
        <v>184</v>
      </c>
      <c r="I506" s="1" t="s">
        <v>71</v>
      </c>
      <c r="J506" s="67">
        <v>130150.73</v>
      </c>
      <c r="K506" s="67">
        <v>101147.67</v>
      </c>
      <c r="L506" s="142">
        <v>101224.37</v>
      </c>
      <c r="M506" s="67">
        <v>130150.73</v>
      </c>
      <c r="N506" s="1">
        <v>7.1</v>
      </c>
      <c r="O506" s="115" t="s">
        <v>6</v>
      </c>
      <c r="P506" s="4"/>
    </row>
    <row r="507" spans="1:16" x14ac:dyDescent="0.3">
      <c r="A507" s="4"/>
      <c r="B507" s="11" t="s">
        <v>132</v>
      </c>
      <c r="C507" s="1" t="s">
        <v>175</v>
      </c>
      <c r="E507" s="1" t="s">
        <v>125</v>
      </c>
      <c r="F507" s="1" t="s">
        <v>126</v>
      </c>
      <c r="G507" s="1" t="s">
        <v>368</v>
      </c>
      <c r="H507" s="1" t="s">
        <v>184</v>
      </c>
      <c r="I507" s="1" t="s">
        <v>71</v>
      </c>
      <c r="J507" s="67">
        <v>130150.73</v>
      </c>
      <c r="K507" s="67">
        <v>101147.67</v>
      </c>
      <c r="L507" s="142">
        <v>101224.37</v>
      </c>
      <c r="M507" s="67">
        <v>130150.73</v>
      </c>
      <c r="N507" s="1">
        <v>7.1</v>
      </c>
      <c r="O507" s="115" t="s">
        <v>6</v>
      </c>
      <c r="P507" s="4"/>
    </row>
    <row r="508" spans="1:16" x14ac:dyDescent="0.3">
      <c r="A508" s="4"/>
      <c r="B508" s="11" t="s">
        <v>132</v>
      </c>
      <c r="C508" s="1" t="s">
        <v>175</v>
      </c>
      <c r="E508" s="1" t="s">
        <v>125</v>
      </c>
      <c r="F508" s="1" t="s">
        <v>126</v>
      </c>
      <c r="G508" s="1" t="s">
        <v>368</v>
      </c>
      <c r="H508" s="1" t="s">
        <v>184</v>
      </c>
      <c r="I508" s="1" t="s">
        <v>71</v>
      </c>
      <c r="J508" s="67">
        <v>130150.73</v>
      </c>
      <c r="K508" s="67">
        <v>101147.67</v>
      </c>
      <c r="L508" s="142">
        <v>101224.37</v>
      </c>
      <c r="M508" s="67">
        <v>130150.73</v>
      </c>
      <c r="N508" s="1">
        <v>7.1</v>
      </c>
      <c r="O508" s="115" t="s">
        <v>6</v>
      </c>
      <c r="P508" s="4"/>
    </row>
    <row r="509" spans="1:16" x14ac:dyDescent="0.3">
      <c r="A509" s="4"/>
      <c r="B509" s="11" t="s">
        <v>132</v>
      </c>
      <c r="C509" s="1" t="s">
        <v>175</v>
      </c>
      <c r="E509" s="1" t="s">
        <v>125</v>
      </c>
      <c r="F509" s="1" t="s">
        <v>126</v>
      </c>
      <c r="G509" s="1" t="s">
        <v>369</v>
      </c>
      <c r="H509" s="1" t="s">
        <v>184</v>
      </c>
      <c r="I509" s="1" t="s">
        <v>71</v>
      </c>
      <c r="J509" s="67">
        <v>130150.73</v>
      </c>
      <c r="K509" s="67">
        <v>101147.67</v>
      </c>
      <c r="L509" s="142">
        <v>101224.37</v>
      </c>
      <c r="M509" s="67">
        <v>130150.73</v>
      </c>
      <c r="N509" s="1">
        <v>7.1</v>
      </c>
      <c r="O509" s="115" t="s">
        <v>6</v>
      </c>
      <c r="P509" s="4"/>
    </row>
    <row r="510" spans="1:16" x14ac:dyDescent="0.3">
      <c r="A510" s="4"/>
      <c r="B510" s="11" t="s">
        <v>132</v>
      </c>
      <c r="C510" s="1" t="s">
        <v>175</v>
      </c>
      <c r="E510" s="1" t="s">
        <v>125</v>
      </c>
      <c r="F510" s="1" t="s">
        <v>126</v>
      </c>
      <c r="G510" s="1" t="s">
        <v>370</v>
      </c>
      <c r="H510" s="1" t="s">
        <v>184</v>
      </c>
      <c r="I510" s="1" t="s">
        <v>71</v>
      </c>
      <c r="J510" s="67">
        <v>130150.73</v>
      </c>
      <c r="K510" s="67">
        <v>101147.67</v>
      </c>
      <c r="L510" s="142">
        <v>101224.37</v>
      </c>
      <c r="M510" s="67">
        <v>130150.73</v>
      </c>
      <c r="N510" s="1">
        <v>7.1</v>
      </c>
      <c r="O510" s="115" t="s">
        <v>6</v>
      </c>
      <c r="P510" s="4"/>
    </row>
    <row r="511" spans="1:16" x14ac:dyDescent="0.3">
      <c r="A511" s="4"/>
      <c r="B511" s="11" t="s">
        <v>132</v>
      </c>
      <c r="C511" s="1" t="s">
        <v>175</v>
      </c>
      <c r="E511" s="1" t="s">
        <v>125</v>
      </c>
      <c r="F511" s="1" t="s">
        <v>126</v>
      </c>
      <c r="G511" s="1" t="s">
        <v>371</v>
      </c>
      <c r="H511" s="1" t="s">
        <v>184</v>
      </c>
      <c r="I511" s="1" t="s">
        <v>71</v>
      </c>
      <c r="J511" s="67">
        <v>130150.73</v>
      </c>
      <c r="K511" s="67">
        <v>101147.67</v>
      </c>
      <c r="L511" s="142">
        <v>101224.37</v>
      </c>
      <c r="M511" s="67">
        <v>130150.73</v>
      </c>
      <c r="N511" s="1">
        <v>7.1</v>
      </c>
      <c r="O511" s="115" t="s">
        <v>6</v>
      </c>
      <c r="P511" s="4"/>
    </row>
    <row r="512" spans="1:16" x14ac:dyDescent="0.3">
      <c r="A512" s="4"/>
      <c r="B512" s="11" t="s">
        <v>132</v>
      </c>
      <c r="C512" s="1" t="s">
        <v>175</v>
      </c>
      <c r="E512" s="1" t="s">
        <v>125</v>
      </c>
      <c r="F512" s="1" t="s">
        <v>126</v>
      </c>
      <c r="G512" s="1" t="s">
        <v>373</v>
      </c>
      <c r="H512" s="1" t="s">
        <v>177</v>
      </c>
      <c r="I512" s="1" t="s">
        <v>71</v>
      </c>
      <c r="J512" s="67">
        <v>12019.42</v>
      </c>
      <c r="K512" s="67">
        <v>10834.53</v>
      </c>
      <c r="L512" s="142">
        <v>10485.35</v>
      </c>
      <c r="M512" s="67">
        <v>12019.42</v>
      </c>
      <c r="N512" s="1">
        <v>5.14</v>
      </c>
      <c r="O512" s="115" t="s">
        <v>6</v>
      </c>
      <c r="P512" s="4"/>
    </row>
    <row r="513" spans="1:16" x14ac:dyDescent="0.3">
      <c r="A513" s="4"/>
      <c r="B513" s="11" t="s">
        <v>128</v>
      </c>
      <c r="C513" s="1" t="s">
        <v>175</v>
      </c>
      <c r="E513" s="1" t="s">
        <v>125</v>
      </c>
      <c r="F513" s="1" t="s">
        <v>126</v>
      </c>
      <c r="G513" s="1" t="s">
        <v>825</v>
      </c>
      <c r="H513" s="1" t="s">
        <v>467</v>
      </c>
      <c r="I513" s="1" t="s">
        <v>71</v>
      </c>
      <c r="J513" s="67">
        <v>27823.02</v>
      </c>
      <c r="K513" s="67">
        <v>25310.47</v>
      </c>
      <c r="L513" s="142">
        <v>25239.919999999998</v>
      </c>
      <c r="M513" s="67">
        <v>27823.02</v>
      </c>
      <c r="N513" s="1">
        <v>6.4</v>
      </c>
      <c r="O513" s="115" t="s">
        <v>6</v>
      </c>
      <c r="P513" s="4"/>
    </row>
    <row r="514" spans="1:16" x14ac:dyDescent="0.3">
      <c r="A514" s="4"/>
      <c r="B514" s="11" t="s">
        <v>132</v>
      </c>
      <c r="C514" s="1" t="s">
        <v>175</v>
      </c>
      <c r="E514" s="1" t="s">
        <v>125</v>
      </c>
      <c r="F514" s="1" t="s">
        <v>126</v>
      </c>
      <c r="G514" s="1" t="s">
        <v>826</v>
      </c>
      <c r="H514" s="1" t="s">
        <v>183</v>
      </c>
      <c r="I514" s="1" t="s">
        <v>71</v>
      </c>
      <c r="J514" s="67">
        <v>8002.85</v>
      </c>
      <c r="K514" s="67">
        <v>5065.75</v>
      </c>
      <c r="L514" s="142">
        <v>5090.0600000000004</v>
      </c>
      <c r="M514" s="67">
        <v>8002.85</v>
      </c>
      <c r="N514" s="1">
        <v>8</v>
      </c>
      <c r="O514" s="115" t="s">
        <v>6</v>
      </c>
      <c r="P514" s="4"/>
    </row>
    <row r="515" spans="1:16" x14ac:dyDescent="0.3">
      <c r="A515" s="4"/>
      <c r="B515" s="11" t="s">
        <v>132</v>
      </c>
      <c r="C515" s="1" t="s">
        <v>175</v>
      </c>
      <c r="E515" s="1" t="s">
        <v>125</v>
      </c>
      <c r="F515" s="1" t="s">
        <v>126</v>
      </c>
      <c r="G515" s="1" t="s">
        <v>827</v>
      </c>
      <c r="H515" s="1" t="s">
        <v>183</v>
      </c>
      <c r="I515" s="1" t="s">
        <v>71</v>
      </c>
      <c r="J515" s="67">
        <v>8002.85</v>
      </c>
      <c r="K515" s="67">
        <v>5065.75</v>
      </c>
      <c r="L515" s="142">
        <v>5090.0600000000004</v>
      </c>
      <c r="M515" s="67">
        <v>8002.85</v>
      </c>
      <c r="N515" s="1">
        <v>8</v>
      </c>
      <c r="O515" s="115" t="s">
        <v>6</v>
      </c>
      <c r="P515" s="4"/>
    </row>
    <row r="516" spans="1:16" x14ac:dyDescent="0.3">
      <c r="A516" s="4"/>
      <c r="B516" s="11" t="s">
        <v>132</v>
      </c>
      <c r="C516" s="1" t="s">
        <v>175</v>
      </c>
      <c r="E516" s="1" t="s">
        <v>125</v>
      </c>
      <c r="F516" s="1" t="s">
        <v>126</v>
      </c>
      <c r="G516" s="1" t="s">
        <v>828</v>
      </c>
      <c r="H516" s="1" t="s">
        <v>183</v>
      </c>
      <c r="I516" s="1" t="s">
        <v>71</v>
      </c>
      <c r="J516" s="67">
        <v>8002.85</v>
      </c>
      <c r="K516" s="67">
        <v>5065.75</v>
      </c>
      <c r="L516" s="142">
        <v>5090.0600000000004</v>
      </c>
      <c r="M516" s="67">
        <v>8002.85</v>
      </c>
      <c r="N516" s="1">
        <v>8</v>
      </c>
      <c r="O516" s="115" t="s">
        <v>6</v>
      </c>
      <c r="P516" s="4"/>
    </row>
    <row r="517" spans="1:16" x14ac:dyDescent="0.3">
      <c r="A517" s="4"/>
      <c r="B517" s="11" t="s">
        <v>132</v>
      </c>
      <c r="C517" s="1" t="s">
        <v>175</v>
      </c>
      <c r="E517" s="1" t="s">
        <v>125</v>
      </c>
      <c r="F517" s="1" t="s">
        <v>126</v>
      </c>
      <c r="G517" s="1" t="s">
        <v>829</v>
      </c>
      <c r="H517" s="1" t="s">
        <v>183</v>
      </c>
      <c r="I517" s="1" t="s">
        <v>71</v>
      </c>
      <c r="J517" s="67">
        <v>8002.85</v>
      </c>
      <c r="K517" s="67">
        <v>5065.75</v>
      </c>
      <c r="L517" s="142">
        <v>5090.0600000000004</v>
      </c>
      <c r="M517" s="67">
        <v>8002.85</v>
      </c>
      <c r="N517" s="1">
        <v>8</v>
      </c>
      <c r="O517" s="115" t="s">
        <v>6</v>
      </c>
      <c r="P517" s="4"/>
    </row>
    <row r="518" spans="1:16" x14ac:dyDescent="0.3">
      <c r="A518" s="4"/>
      <c r="B518" s="11" t="s">
        <v>132</v>
      </c>
      <c r="C518" s="1" t="s">
        <v>175</v>
      </c>
      <c r="E518" s="1" t="s">
        <v>125</v>
      </c>
      <c r="F518" s="1" t="s">
        <v>126</v>
      </c>
      <c r="G518" s="1" t="s">
        <v>830</v>
      </c>
      <c r="H518" s="1" t="s">
        <v>183</v>
      </c>
      <c r="I518" s="1" t="s">
        <v>71</v>
      </c>
      <c r="J518" s="67">
        <v>8002.85</v>
      </c>
      <c r="K518" s="67">
        <v>5065.75</v>
      </c>
      <c r="L518" s="142">
        <v>5090.0600000000004</v>
      </c>
      <c r="M518" s="67">
        <v>8002.85</v>
      </c>
      <c r="N518" s="1">
        <v>8</v>
      </c>
      <c r="O518" s="115" t="s">
        <v>6</v>
      </c>
      <c r="P518" s="4"/>
    </row>
    <row r="519" spans="1:16" x14ac:dyDescent="0.3">
      <c r="A519" s="4"/>
      <c r="B519" s="11" t="s">
        <v>132</v>
      </c>
      <c r="C519" s="1" t="s">
        <v>175</v>
      </c>
      <c r="E519" s="1" t="s">
        <v>125</v>
      </c>
      <c r="F519" s="1" t="s">
        <v>126</v>
      </c>
      <c r="G519" s="1" t="s">
        <v>831</v>
      </c>
      <c r="H519" s="1" t="s">
        <v>183</v>
      </c>
      <c r="I519" s="1" t="s">
        <v>71</v>
      </c>
      <c r="J519" s="67">
        <v>8002.85</v>
      </c>
      <c r="K519" s="67">
        <v>5065.75</v>
      </c>
      <c r="L519" s="142">
        <v>5090.0600000000004</v>
      </c>
      <c r="M519" s="67">
        <v>8002.85</v>
      </c>
      <c r="N519" s="1">
        <v>8</v>
      </c>
      <c r="O519" s="115" t="s">
        <v>6</v>
      </c>
      <c r="P519" s="4"/>
    </row>
    <row r="520" spans="1:16" x14ac:dyDescent="0.3">
      <c r="A520" s="4"/>
      <c r="B520" s="11" t="s">
        <v>132</v>
      </c>
      <c r="C520" s="1" t="s">
        <v>175</v>
      </c>
      <c r="E520" s="1" t="s">
        <v>125</v>
      </c>
      <c r="F520" s="1" t="s">
        <v>126</v>
      </c>
      <c r="G520" s="1" t="s">
        <v>832</v>
      </c>
      <c r="H520" s="1" t="s">
        <v>183</v>
      </c>
      <c r="I520" s="1" t="s">
        <v>71</v>
      </c>
      <c r="J520" s="67">
        <v>8002.85</v>
      </c>
      <c r="K520" s="67">
        <v>5065.75</v>
      </c>
      <c r="L520" s="142">
        <v>5090.0600000000004</v>
      </c>
      <c r="M520" s="67">
        <v>8002.85</v>
      </c>
      <c r="N520" s="1">
        <v>8</v>
      </c>
      <c r="O520" s="115" t="s">
        <v>6</v>
      </c>
      <c r="P520" s="4"/>
    </row>
    <row r="521" spans="1:16" x14ac:dyDescent="0.3">
      <c r="A521" s="4"/>
      <c r="B521" s="11" t="s">
        <v>132</v>
      </c>
      <c r="C521" s="1" t="s">
        <v>175</v>
      </c>
      <c r="E521" s="1" t="s">
        <v>125</v>
      </c>
      <c r="F521" s="1" t="s">
        <v>126</v>
      </c>
      <c r="G521" s="1" t="s">
        <v>833</v>
      </c>
      <c r="H521" s="1" t="s">
        <v>183</v>
      </c>
      <c r="I521" s="1" t="s">
        <v>71</v>
      </c>
      <c r="J521" s="67">
        <v>8002.85</v>
      </c>
      <c r="K521" s="67">
        <v>5065.75</v>
      </c>
      <c r="L521" s="142">
        <v>5090.0600000000004</v>
      </c>
      <c r="M521" s="67">
        <v>8002.85</v>
      </c>
      <c r="N521" s="1">
        <v>8</v>
      </c>
      <c r="O521" s="115" t="s">
        <v>6</v>
      </c>
      <c r="P521" s="4"/>
    </row>
    <row r="522" spans="1:16" x14ac:dyDescent="0.3">
      <c r="A522" s="4"/>
      <c r="B522" s="11" t="s">
        <v>132</v>
      </c>
      <c r="C522" s="1" t="s">
        <v>175</v>
      </c>
      <c r="E522" s="1" t="s">
        <v>125</v>
      </c>
      <c r="F522" s="1" t="s">
        <v>126</v>
      </c>
      <c r="G522" s="1" t="s">
        <v>833</v>
      </c>
      <c r="H522" s="1" t="s">
        <v>183</v>
      </c>
      <c r="I522" s="1" t="s">
        <v>71</v>
      </c>
      <c r="J522" s="67">
        <v>8002.85</v>
      </c>
      <c r="K522" s="67">
        <v>5065.75</v>
      </c>
      <c r="L522" s="142">
        <v>5090.0600000000004</v>
      </c>
      <c r="M522" s="67">
        <v>8002.85</v>
      </c>
      <c r="N522" s="1">
        <v>8</v>
      </c>
      <c r="O522" s="115" t="s">
        <v>6</v>
      </c>
      <c r="P522" s="4"/>
    </row>
    <row r="523" spans="1:16" x14ac:dyDescent="0.3">
      <c r="A523" s="4"/>
      <c r="B523" s="11" t="s">
        <v>132</v>
      </c>
      <c r="C523" s="1" t="s">
        <v>175</v>
      </c>
      <c r="E523" s="1" t="s">
        <v>125</v>
      </c>
      <c r="F523" s="1" t="s">
        <v>126</v>
      </c>
      <c r="G523" s="1" t="s">
        <v>834</v>
      </c>
      <c r="H523" s="1" t="s">
        <v>183</v>
      </c>
      <c r="I523" s="1" t="s">
        <v>71</v>
      </c>
      <c r="J523" s="67">
        <v>8002.85</v>
      </c>
      <c r="K523" s="67">
        <v>5065.75</v>
      </c>
      <c r="L523" s="142">
        <v>5090.0600000000004</v>
      </c>
      <c r="M523" s="67">
        <v>8002.85</v>
      </c>
      <c r="N523" s="1">
        <v>8</v>
      </c>
      <c r="O523" s="115" t="s">
        <v>6</v>
      </c>
      <c r="P523" s="4"/>
    </row>
    <row r="524" spans="1:16" x14ac:dyDescent="0.3">
      <c r="A524" s="4"/>
      <c r="B524" s="11" t="s">
        <v>132</v>
      </c>
      <c r="C524" s="1" t="s">
        <v>175</v>
      </c>
      <c r="E524" s="1" t="s">
        <v>125</v>
      </c>
      <c r="F524" s="1" t="s">
        <v>126</v>
      </c>
      <c r="G524" s="1" t="s">
        <v>835</v>
      </c>
      <c r="H524" s="1" t="s">
        <v>183</v>
      </c>
      <c r="I524" s="1" t="s">
        <v>71</v>
      </c>
      <c r="J524" s="67">
        <v>8002.85</v>
      </c>
      <c r="K524" s="67">
        <v>5065.75</v>
      </c>
      <c r="L524" s="142">
        <v>5090.0600000000004</v>
      </c>
      <c r="M524" s="67">
        <v>8002.85</v>
      </c>
      <c r="N524" s="1">
        <v>8</v>
      </c>
      <c r="O524" s="115" t="s">
        <v>6</v>
      </c>
      <c r="P524" s="4"/>
    </row>
    <row r="525" spans="1:16" x14ac:dyDescent="0.3">
      <c r="A525" s="4"/>
      <c r="B525" s="11" t="s">
        <v>132</v>
      </c>
      <c r="C525" s="1" t="s">
        <v>175</v>
      </c>
      <c r="E525" s="1" t="s">
        <v>125</v>
      </c>
      <c r="F525" s="1" t="s">
        <v>126</v>
      </c>
      <c r="G525" s="1" t="s">
        <v>836</v>
      </c>
      <c r="H525" s="1" t="s">
        <v>468</v>
      </c>
      <c r="I525" s="1" t="s">
        <v>71</v>
      </c>
      <c r="J525" s="67">
        <v>5498356.1600000001</v>
      </c>
      <c r="K525" s="67">
        <v>4000000.01</v>
      </c>
      <c r="L525" s="142">
        <v>4000813.36</v>
      </c>
      <c r="M525" s="67">
        <v>5498356.1600000001</v>
      </c>
      <c r="N525" s="1">
        <v>7.5</v>
      </c>
      <c r="O525" s="115" t="s">
        <v>6</v>
      </c>
      <c r="P525" s="4"/>
    </row>
    <row r="526" spans="1:16" x14ac:dyDescent="0.3">
      <c r="A526" s="4"/>
      <c r="B526" s="11" t="s">
        <v>128</v>
      </c>
      <c r="C526" s="1" t="s">
        <v>175</v>
      </c>
      <c r="E526" s="1" t="s">
        <v>125</v>
      </c>
      <c r="F526" s="1" t="s">
        <v>126</v>
      </c>
      <c r="G526" s="1" t="s">
        <v>837</v>
      </c>
      <c r="H526" s="1" t="s">
        <v>838</v>
      </c>
      <c r="I526" s="1" t="s">
        <v>71</v>
      </c>
      <c r="J526" s="67">
        <v>329340</v>
      </c>
      <c r="K526" s="67">
        <v>303026.86</v>
      </c>
      <c r="L526" s="142">
        <v>303206.82</v>
      </c>
      <c r="M526" s="67">
        <v>329340</v>
      </c>
      <c r="N526" s="1">
        <v>6.8</v>
      </c>
      <c r="O526" s="115" t="s">
        <v>6</v>
      </c>
      <c r="P526" s="4"/>
    </row>
    <row r="527" spans="1:16" x14ac:dyDescent="0.3">
      <c r="A527" s="4"/>
      <c r="B527" s="11" t="s">
        <v>128</v>
      </c>
      <c r="C527" s="1" t="s">
        <v>175</v>
      </c>
      <c r="E527" s="1" t="s">
        <v>125</v>
      </c>
      <c r="F527" s="1" t="s">
        <v>126</v>
      </c>
      <c r="G527" s="1" t="s">
        <v>839</v>
      </c>
      <c r="H527" s="1" t="s">
        <v>840</v>
      </c>
      <c r="I527" s="1" t="s">
        <v>71</v>
      </c>
      <c r="J527" s="67">
        <v>275285.62</v>
      </c>
      <c r="K527" s="67">
        <v>250136.57</v>
      </c>
      <c r="L527" s="142">
        <v>250820.48000000001</v>
      </c>
      <c r="M527" s="67">
        <v>275285.62</v>
      </c>
      <c r="N527" s="1">
        <v>6.7</v>
      </c>
      <c r="O527" s="115" t="s">
        <v>6</v>
      </c>
      <c r="P527" s="4"/>
    </row>
    <row r="528" spans="1:16" x14ac:dyDescent="0.3">
      <c r="A528" s="4"/>
      <c r="B528" s="11" t="s">
        <v>128</v>
      </c>
      <c r="C528" s="1" t="s">
        <v>175</v>
      </c>
      <c r="E528" s="1" t="s">
        <v>125</v>
      </c>
      <c r="F528" s="1" t="s">
        <v>126</v>
      </c>
      <c r="G528" s="1" t="s">
        <v>841</v>
      </c>
      <c r="H528" s="1" t="s">
        <v>840</v>
      </c>
      <c r="I528" s="1" t="s">
        <v>71</v>
      </c>
      <c r="J528" s="67">
        <v>275285.62</v>
      </c>
      <c r="K528" s="67">
        <v>250136.57</v>
      </c>
      <c r="L528" s="142">
        <v>250820.48000000001</v>
      </c>
      <c r="M528" s="67">
        <v>275285.62</v>
      </c>
      <c r="N528" s="1">
        <v>6.7</v>
      </c>
      <c r="O528" s="115" t="s">
        <v>6</v>
      </c>
      <c r="P528" s="4"/>
    </row>
    <row r="529" spans="1:16" x14ac:dyDescent="0.3">
      <c r="A529" s="4"/>
      <c r="B529" s="11" t="s">
        <v>128</v>
      </c>
      <c r="C529" s="1" t="s">
        <v>175</v>
      </c>
      <c r="E529" s="1" t="s">
        <v>125</v>
      </c>
      <c r="F529" s="1" t="s">
        <v>126</v>
      </c>
      <c r="G529" s="1" t="s">
        <v>842</v>
      </c>
      <c r="H529" s="1" t="s">
        <v>840</v>
      </c>
      <c r="I529" s="1" t="s">
        <v>71</v>
      </c>
      <c r="J529" s="67">
        <v>275285.62</v>
      </c>
      <c r="K529" s="67">
        <v>250136.57</v>
      </c>
      <c r="L529" s="142">
        <v>250820.48000000001</v>
      </c>
      <c r="M529" s="67">
        <v>275285.62</v>
      </c>
      <c r="N529" s="1">
        <v>6.7</v>
      </c>
      <c r="O529" s="115" t="s">
        <v>6</v>
      </c>
      <c r="P529" s="4"/>
    </row>
    <row r="530" spans="1:16" x14ac:dyDescent="0.3">
      <c r="A530" s="4"/>
      <c r="B530" s="11" t="s">
        <v>128</v>
      </c>
      <c r="C530" s="1" t="s">
        <v>175</v>
      </c>
      <c r="E530" s="1" t="s">
        <v>125</v>
      </c>
      <c r="F530" s="1" t="s">
        <v>126</v>
      </c>
      <c r="G530" s="1" t="s">
        <v>843</v>
      </c>
      <c r="H530" s="1" t="s">
        <v>840</v>
      </c>
      <c r="I530" s="1" t="s">
        <v>71</v>
      </c>
      <c r="J530" s="67">
        <v>275285.62</v>
      </c>
      <c r="K530" s="67">
        <v>250136.57</v>
      </c>
      <c r="L530" s="142">
        <v>250820.48000000001</v>
      </c>
      <c r="M530" s="67">
        <v>275285.62</v>
      </c>
      <c r="N530" s="1">
        <v>6.7</v>
      </c>
      <c r="O530" s="115" t="s">
        <v>6</v>
      </c>
      <c r="P530" s="4"/>
    </row>
    <row r="531" spans="1:16" x14ac:dyDescent="0.3">
      <c r="A531" s="4"/>
      <c r="B531" s="11" t="s">
        <v>132</v>
      </c>
      <c r="C531" s="1" t="s">
        <v>175</v>
      </c>
      <c r="E531" s="1" t="s">
        <v>125</v>
      </c>
      <c r="F531" s="1" t="s">
        <v>126</v>
      </c>
      <c r="G531" s="1" t="s">
        <v>844</v>
      </c>
      <c r="H531" s="1" t="s">
        <v>454</v>
      </c>
      <c r="I531" s="1" t="s">
        <v>71</v>
      </c>
      <c r="J531" s="67">
        <v>1000000</v>
      </c>
      <c r="K531" s="67">
        <v>998754.98</v>
      </c>
      <c r="L531" s="142">
        <v>998932.75</v>
      </c>
      <c r="M531" s="67">
        <v>1000000</v>
      </c>
      <c r="N531" s="1">
        <v>6.5</v>
      </c>
      <c r="O531" s="115" t="s">
        <v>6</v>
      </c>
      <c r="P531" s="4"/>
    </row>
    <row r="532" spans="1:16" x14ac:dyDescent="0.3">
      <c r="A532" s="4"/>
      <c r="B532" s="11" t="s">
        <v>128</v>
      </c>
      <c r="C532" s="1" t="s">
        <v>185</v>
      </c>
      <c r="E532" s="1" t="s">
        <v>125</v>
      </c>
      <c r="F532" s="1" t="s">
        <v>126</v>
      </c>
      <c r="G532" s="1" t="s">
        <v>380</v>
      </c>
      <c r="H532" s="1" t="s">
        <v>187</v>
      </c>
      <c r="I532" s="1" t="s">
        <v>71</v>
      </c>
      <c r="J532" s="67">
        <v>126143.84</v>
      </c>
      <c r="K532" s="67">
        <v>101056.67</v>
      </c>
      <c r="L532" s="142">
        <v>100076.76</v>
      </c>
      <c r="M532" s="67">
        <v>126143.84</v>
      </c>
      <c r="N532" s="1">
        <v>5.5</v>
      </c>
      <c r="O532" s="115" t="s">
        <v>6</v>
      </c>
      <c r="P532" s="4"/>
    </row>
    <row r="533" spans="1:16" x14ac:dyDescent="0.3">
      <c r="A533" s="4"/>
      <c r="B533" s="11" t="s">
        <v>132</v>
      </c>
      <c r="C533" s="1" t="s">
        <v>185</v>
      </c>
      <c r="E533" s="1" t="s">
        <v>125</v>
      </c>
      <c r="F533" s="1" t="s">
        <v>126</v>
      </c>
      <c r="G533" s="1" t="s">
        <v>400</v>
      </c>
      <c r="H533" s="1" t="s">
        <v>401</v>
      </c>
      <c r="I533" s="1" t="s">
        <v>71</v>
      </c>
      <c r="J533" s="67">
        <v>7095.2</v>
      </c>
      <c r="K533" s="67">
        <v>5044.08</v>
      </c>
      <c r="L533" s="142">
        <v>5038.32</v>
      </c>
      <c r="M533" s="67">
        <v>7095.2</v>
      </c>
      <c r="N533" s="1">
        <v>7</v>
      </c>
      <c r="O533" s="115" t="s">
        <v>6</v>
      </c>
      <c r="P533" s="4"/>
    </row>
    <row r="534" spans="1:16" x14ac:dyDescent="0.3">
      <c r="A534" s="4"/>
      <c r="B534" s="11" t="s">
        <v>128</v>
      </c>
      <c r="C534" s="1" t="s">
        <v>185</v>
      </c>
      <c r="E534" s="1" t="s">
        <v>125</v>
      </c>
      <c r="F534" s="1" t="s">
        <v>126</v>
      </c>
      <c r="G534" s="1" t="s">
        <v>402</v>
      </c>
      <c r="H534" s="1" t="s">
        <v>403</v>
      </c>
      <c r="I534" s="1" t="s">
        <v>71</v>
      </c>
      <c r="J534" s="67">
        <v>19628.400000000001</v>
      </c>
      <c r="K534" s="67">
        <v>15529.07</v>
      </c>
      <c r="L534" s="142">
        <v>15683.14</v>
      </c>
      <c r="M534" s="67">
        <v>19628.400000000001</v>
      </c>
      <c r="N534" s="1">
        <v>6.5</v>
      </c>
      <c r="O534" s="115" t="s">
        <v>6</v>
      </c>
      <c r="P534" s="4"/>
    </row>
    <row r="535" spans="1:16" x14ac:dyDescent="0.3">
      <c r="A535" s="4"/>
      <c r="B535" s="11" t="s">
        <v>128</v>
      </c>
      <c r="C535" s="1" t="s">
        <v>185</v>
      </c>
      <c r="E535" s="1" t="s">
        <v>125</v>
      </c>
      <c r="F535" s="1" t="s">
        <v>126</v>
      </c>
      <c r="G535" s="1" t="s">
        <v>404</v>
      </c>
      <c r="H535" s="1" t="s">
        <v>405</v>
      </c>
      <c r="I535" s="1" t="s">
        <v>71</v>
      </c>
      <c r="J535" s="67">
        <v>61917.120000000003</v>
      </c>
      <c r="K535" s="67">
        <v>50071.03</v>
      </c>
      <c r="L535" s="142">
        <v>50644.43</v>
      </c>
      <c r="M535" s="67">
        <v>61917.120000000003</v>
      </c>
      <c r="N535" s="1">
        <v>6.35</v>
      </c>
      <c r="O535" s="115" t="s">
        <v>6</v>
      </c>
      <c r="P535" s="4"/>
    </row>
    <row r="536" spans="1:16" x14ac:dyDescent="0.3">
      <c r="A536" s="4"/>
      <c r="B536" s="11" t="s">
        <v>128</v>
      </c>
      <c r="C536" s="1" t="s">
        <v>185</v>
      </c>
      <c r="E536" s="1" t="s">
        <v>125</v>
      </c>
      <c r="F536" s="1" t="s">
        <v>126</v>
      </c>
      <c r="G536" s="1" t="s">
        <v>406</v>
      </c>
      <c r="H536" s="1" t="s">
        <v>127</v>
      </c>
      <c r="I536" s="1" t="s">
        <v>71</v>
      </c>
      <c r="J536" s="67">
        <v>116302.19</v>
      </c>
      <c r="K536" s="67">
        <v>98242.46</v>
      </c>
      <c r="L536" s="142">
        <v>100337.95</v>
      </c>
      <c r="M536" s="67">
        <v>116302.19</v>
      </c>
      <c r="N536" s="1">
        <v>6.98</v>
      </c>
      <c r="O536" s="115" t="s">
        <v>6</v>
      </c>
      <c r="P536" s="4"/>
    </row>
    <row r="537" spans="1:16" x14ac:dyDescent="0.3">
      <c r="A537" s="4"/>
      <c r="B537" s="11" t="s">
        <v>132</v>
      </c>
      <c r="C537" s="1" t="s">
        <v>185</v>
      </c>
      <c r="E537" s="1" t="s">
        <v>125</v>
      </c>
      <c r="F537" s="1" t="s">
        <v>126</v>
      </c>
      <c r="G537" s="1" t="s">
        <v>577</v>
      </c>
      <c r="H537" s="1" t="s">
        <v>411</v>
      </c>
      <c r="I537" s="1" t="s">
        <v>71</v>
      </c>
      <c r="J537" s="67">
        <v>369734.24</v>
      </c>
      <c r="K537" s="67">
        <v>252158.22</v>
      </c>
      <c r="L537" s="142">
        <v>250007.96</v>
      </c>
      <c r="M537" s="67">
        <v>369734.24</v>
      </c>
      <c r="N537" s="1">
        <v>6.85</v>
      </c>
      <c r="O537" s="115" t="s">
        <v>6</v>
      </c>
      <c r="P537" s="4"/>
    </row>
    <row r="538" spans="1:16" x14ac:dyDescent="0.3">
      <c r="A538" s="4"/>
      <c r="B538" s="11" t="s">
        <v>132</v>
      </c>
      <c r="C538" s="1" t="s">
        <v>185</v>
      </c>
      <c r="E538" s="1" t="s">
        <v>125</v>
      </c>
      <c r="F538" s="1" t="s">
        <v>126</v>
      </c>
      <c r="G538" s="1" t="s">
        <v>578</v>
      </c>
      <c r="H538" s="1" t="s">
        <v>411</v>
      </c>
      <c r="I538" s="1" t="s">
        <v>71</v>
      </c>
      <c r="J538" s="67">
        <v>369734.24</v>
      </c>
      <c r="K538" s="67">
        <v>252158.22</v>
      </c>
      <c r="L538" s="142">
        <v>250007.96</v>
      </c>
      <c r="M538" s="67">
        <v>369734.24</v>
      </c>
      <c r="N538" s="1">
        <v>6.85</v>
      </c>
      <c r="O538" s="115" t="s">
        <v>6</v>
      </c>
      <c r="P538" s="4"/>
    </row>
    <row r="539" spans="1:16" x14ac:dyDescent="0.3">
      <c r="A539" s="4"/>
      <c r="B539" s="11" t="s">
        <v>128</v>
      </c>
      <c r="C539" s="1" t="s">
        <v>185</v>
      </c>
      <c r="E539" s="1" t="s">
        <v>125</v>
      </c>
      <c r="F539" s="1" t="s">
        <v>126</v>
      </c>
      <c r="G539" s="1" t="s">
        <v>580</v>
      </c>
      <c r="H539" s="1" t="s">
        <v>469</v>
      </c>
      <c r="I539" s="1" t="s">
        <v>71</v>
      </c>
      <c r="J539" s="67">
        <v>23018.080000000002</v>
      </c>
      <c r="K539" s="67">
        <v>20249.79</v>
      </c>
      <c r="L539" s="142">
        <v>20475.830000000002</v>
      </c>
      <c r="M539" s="67">
        <v>23018.080000000002</v>
      </c>
      <c r="N539" s="1">
        <v>6.5</v>
      </c>
      <c r="O539" s="115" t="s">
        <v>6</v>
      </c>
      <c r="P539" s="4"/>
    </row>
    <row r="540" spans="1:16" x14ac:dyDescent="0.3">
      <c r="A540" s="4"/>
      <c r="B540" s="11" t="s">
        <v>130</v>
      </c>
      <c r="C540" s="1" t="s">
        <v>185</v>
      </c>
      <c r="E540" s="1" t="s">
        <v>125</v>
      </c>
      <c r="F540" s="1" t="s">
        <v>126</v>
      </c>
      <c r="G540" s="1" t="s">
        <v>845</v>
      </c>
      <c r="H540" s="1" t="s">
        <v>470</v>
      </c>
      <c r="I540" s="1" t="s">
        <v>71</v>
      </c>
      <c r="J540" s="67">
        <v>127475.1</v>
      </c>
      <c r="K540" s="67">
        <v>100000</v>
      </c>
      <c r="L540" s="142">
        <v>100897.04</v>
      </c>
      <c r="M540" s="67">
        <v>127475.1</v>
      </c>
      <c r="N540" s="1">
        <v>6.85</v>
      </c>
      <c r="O540" s="115" t="s">
        <v>6</v>
      </c>
      <c r="P540" s="4"/>
    </row>
    <row r="541" spans="1:16" x14ac:dyDescent="0.3">
      <c r="A541" s="4"/>
      <c r="B541" s="11" t="s">
        <v>130</v>
      </c>
      <c r="C541" s="1" t="s">
        <v>185</v>
      </c>
      <c r="E541" s="1" t="s">
        <v>125</v>
      </c>
      <c r="F541" s="1" t="s">
        <v>126</v>
      </c>
      <c r="G541" s="1" t="s">
        <v>846</v>
      </c>
      <c r="H541" s="1" t="s">
        <v>470</v>
      </c>
      <c r="I541" s="1" t="s">
        <v>71</v>
      </c>
      <c r="J541" s="67">
        <v>127475.1</v>
      </c>
      <c r="K541" s="67">
        <v>100000</v>
      </c>
      <c r="L541" s="142">
        <v>100897.04</v>
      </c>
      <c r="M541" s="67">
        <v>127475.1</v>
      </c>
      <c r="N541" s="1">
        <v>6.85</v>
      </c>
      <c r="O541" s="115" t="s">
        <v>6</v>
      </c>
      <c r="P541" s="4"/>
    </row>
    <row r="542" spans="1:16" x14ac:dyDescent="0.3">
      <c r="A542" s="4"/>
      <c r="B542" s="11" t="s">
        <v>130</v>
      </c>
      <c r="C542" s="1" t="s">
        <v>185</v>
      </c>
      <c r="E542" s="1" t="s">
        <v>125</v>
      </c>
      <c r="F542" s="1" t="s">
        <v>126</v>
      </c>
      <c r="G542" s="1" t="s">
        <v>847</v>
      </c>
      <c r="H542" s="1" t="s">
        <v>470</v>
      </c>
      <c r="I542" s="1" t="s">
        <v>71</v>
      </c>
      <c r="J542" s="67">
        <v>127475.1</v>
      </c>
      <c r="K542" s="67">
        <v>100000</v>
      </c>
      <c r="L542" s="142">
        <v>100897.04</v>
      </c>
      <c r="M542" s="67">
        <v>127475.1</v>
      </c>
      <c r="N542" s="1">
        <v>6.85</v>
      </c>
      <c r="O542" s="115" t="s">
        <v>6</v>
      </c>
      <c r="P542" s="4"/>
    </row>
    <row r="543" spans="1:16" x14ac:dyDescent="0.3">
      <c r="A543" s="4"/>
      <c r="B543" s="11" t="s">
        <v>130</v>
      </c>
      <c r="C543" s="1" t="s">
        <v>185</v>
      </c>
      <c r="E543" s="1" t="s">
        <v>125</v>
      </c>
      <c r="F543" s="1" t="s">
        <v>126</v>
      </c>
      <c r="G543" s="1" t="s">
        <v>848</v>
      </c>
      <c r="H543" s="1" t="s">
        <v>470</v>
      </c>
      <c r="I543" s="1" t="s">
        <v>71</v>
      </c>
      <c r="J543" s="67">
        <v>127475.1</v>
      </c>
      <c r="K543" s="67">
        <v>100000</v>
      </c>
      <c r="L543" s="142">
        <v>100897.04</v>
      </c>
      <c r="M543" s="67">
        <v>127475.1</v>
      </c>
      <c r="N543" s="1">
        <v>6.85</v>
      </c>
      <c r="O543" s="115" t="s">
        <v>6</v>
      </c>
      <c r="P543" s="4"/>
    </row>
    <row r="544" spans="1:16" x14ac:dyDescent="0.3">
      <c r="A544" s="4"/>
      <c r="B544" s="11" t="s">
        <v>130</v>
      </c>
      <c r="C544" s="1" t="s">
        <v>185</v>
      </c>
      <c r="E544" s="1" t="s">
        <v>125</v>
      </c>
      <c r="F544" s="1" t="s">
        <v>126</v>
      </c>
      <c r="G544" s="1" t="s">
        <v>849</v>
      </c>
      <c r="H544" s="1" t="s">
        <v>470</v>
      </c>
      <c r="I544" s="1" t="s">
        <v>71</v>
      </c>
      <c r="J544" s="67">
        <v>127475.1</v>
      </c>
      <c r="K544" s="67">
        <v>100000</v>
      </c>
      <c r="L544" s="142">
        <v>100897.04</v>
      </c>
      <c r="M544" s="67">
        <v>127475.1</v>
      </c>
      <c r="N544" s="1">
        <v>6.85</v>
      </c>
      <c r="O544" s="115" t="s">
        <v>6</v>
      </c>
      <c r="P544" s="4"/>
    </row>
    <row r="545" spans="1:16" x14ac:dyDescent="0.3">
      <c r="A545" s="4"/>
      <c r="B545" s="11" t="s">
        <v>130</v>
      </c>
      <c r="C545" s="1" t="s">
        <v>185</v>
      </c>
      <c r="E545" s="1" t="s">
        <v>125</v>
      </c>
      <c r="F545" s="1" t="s">
        <v>126</v>
      </c>
      <c r="G545" s="1" t="s">
        <v>850</v>
      </c>
      <c r="H545" s="1" t="s">
        <v>470</v>
      </c>
      <c r="I545" s="1" t="s">
        <v>71</v>
      </c>
      <c r="J545" s="67">
        <v>127475.1</v>
      </c>
      <c r="K545" s="67">
        <v>100000</v>
      </c>
      <c r="L545" s="142">
        <v>100897.04</v>
      </c>
      <c r="M545" s="67">
        <v>127475.1</v>
      </c>
      <c r="N545" s="1">
        <v>6.85</v>
      </c>
      <c r="O545" s="115" t="s">
        <v>6</v>
      </c>
      <c r="P545" s="4"/>
    </row>
    <row r="546" spans="1:16" x14ac:dyDescent="0.3">
      <c r="A546" s="4"/>
      <c r="B546" s="11" t="s">
        <v>130</v>
      </c>
      <c r="C546" s="1" t="s">
        <v>185</v>
      </c>
      <c r="E546" s="1" t="s">
        <v>125</v>
      </c>
      <c r="F546" s="1" t="s">
        <v>126</v>
      </c>
      <c r="G546" s="1" t="s">
        <v>851</v>
      </c>
      <c r="H546" s="1" t="s">
        <v>470</v>
      </c>
      <c r="I546" s="1" t="s">
        <v>71</v>
      </c>
      <c r="J546" s="67">
        <v>127475.1</v>
      </c>
      <c r="K546" s="67">
        <v>100000</v>
      </c>
      <c r="L546" s="142">
        <v>100897.04</v>
      </c>
      <c r="M546" s="67">
        <v>127475.1</v>
      </c>
      <c r="N546" s="1">
        <v>6.85</v>
      </c>
      <c r="O546" s="115" t="s">
        <v>6</v>
      </c>
      <c r="P546" s="4"/>
    </row>
    <row r="547" spans="1:16" x14ac:dyDescent="0.3">
      <c r="A547" s="4"/>
      <c r="B547" s="11" t="s">
        <v>130</v>
      </c>
      <c r="C547" s="1" t="s">
        <v>185</v>
      </c>
      <c r="E547" s="1" t="s">
        <v>125</v>
      </c>
      <c r="F547" s="1" t="s">
        <v>126</v>
      </c>
      <c r="G547" s="1" t="s">
        <v>852</v>
      </c>
      <c r="H547" s="1" t="s">
        <v>470</v>
      </c>
      <c r="I547" s="1" t="s">
        <v>71</v>
      </c>
      <c r="J547" s="67">
        <v>127475.1</v>
      </c>
      <c r="K547" s="67">
        <v>100000</v>
      </c>
      <c r="L547" s="142">
        <v>100897.04</v>
      </c>
      <c r="M547" s="67">
        <v>127475.1</v>
      </c>
      <c r="N547" s="1">
        <v>6.85</v>
      </c>
      <c r="O547" s="115" t="s">
        <v>6</v>
      </c>
      <c r="P547" s="4"/>
    </row>
    <row r="548" spans="1:16" x14ac:dyDescent="0.3">
      <c r="A548" s="4"/>
      <c r="B548" s="11" t="s">
        <v>130</v>
      </c>
      <c r="C548" s="1" t="s">
        <v>185</v>
      </c>
      <c r="E548" s="1" t="s">
        <v>125</v>
      </c>
      <c r="F548" s="1" t="s">
        <v>126</v>
      </c>
      <c r="G548" s="1" t="s">
        <v>853</v>
      </c>
      <c r="H548" s="1" t="s">
        <v>401</v>
      </c>
      <c r="I548" s="1" t="s">
        <v>71</v>
      </c>
      <c r="J548" s="67">
        <v>134826.17000000001</v>
      </c>
      <c r="K548" s="67">
        <v>99999.99</v>
      </c>
      <c r="L548" s="142">
        <v>100910.08</v>
      </c>
      <c r="M548" s="67">
        <v>134826.17000000001</v>
      </c>
      <c r="N548" s="1">
        <v>6.95</v>
      </c>
      <c r="O548" s="115" t="s">
        <v>6</v>
      </c>
      <c r="P548" s="4"/>
    </row>
    <row r="549" spans="1:16" x14ac:dyDescent="0.3">
      <c r="A549" s="4"/>
      <c r="B549" s="11" t="s">
        <v>130</v>
      </c>
      <c r="C549" s="1" t="s">
        <v>185</v>
      </c>
      <c r="E549" s="1" t="s">
        <v>125</v>
      </c>
      <c r="F549" s="1" t="s">
        <v>126</v>
      </c>
      <c r="G549" s="1" t="s">
        <v>854</v>
      </c>
      <c r="H549" s="1" t="s">
        <v>471</v>
      </c>
      <c r="I549" s="1" t="s">
        <v>71</v>
      </c>
      <c r="J549" s="67">
        <v>1925183.59</v>
      </c>
      <c r="K549" s="67">
        <v>1622783.56</v>
      </c>
      <c r="L549" s="142">
        <v>1614169.44</v>
      </c>
      <c r="M549" s="67">
        <v>1925183.59</v>
      </c>
      <c r="N549" s="1">
        <v>6.75</v>
      </c>
      <c r="O549" s="115" t="s">
        <v>6</v>
      </c>
      <c r="P549" s="4"/>
    </row>
    <row r="550" spans="1:16" x14ac:dyDescent="0.3">
      <c r="A550" s="4"/>
      <c r="B550" s="11" t="s">
        <v>128</v>
      </c>
      <c r="C550" s="1" t="s">
        <v>185</v>
      </c>
      <c r="E550" s="1" t="s">
        <v>125</v>
      </c>
      <c r="F550" s="1" t="s">
        <v>126</v>
      </c>
      <c r="G550" s="1" t="s">
        <v>855</v>
      </c>
      <c r="H550" s="1" t="s">
        <v>472</v>
      </c>
      <c r="I550" s="1" t="s">
        <v>71</v>
      </c>
      <c r="J550" s="67">
        <v>12499.97</v>
      </c>
      <c r="K550" s="67">
        <v>11421.6</v>
      </c>
      <c r="L550" s="142">
        <v>11581.09</v>
      </c>
      <c r="M550" s="67">
        <v>12499.97</v>
      </c>
      <c r="N550" s="1">
        <v>6.25</v>
      </c>
      <c r="O550" s="115" t="s">
        <v>6</v>
      </c>
      <c r="P550" s="4"/>
    </row>
    <row r="551" spans="1:16" x14ac:dyDescent="0.3">
      <c r="A551" s="4"/>
      <c r="B551" s="11" t="s">
        <v>128</v>
      </c>
      <c r="C551" s="1" t="s">
        <v>185</v>
      </c>
      <c r="E551" s="1" t="s">
        <v>125</v>
      </c>
      <c r="F551" s="1" t="s">
        <v>126</v>
      </c>
      <c r="G551" s="1" t="s">
        <v>856</v>
      </c>
      <c r="H551" s="1" t="s">
        <v>473</v>
      </c>
      <c r="I551" s="1" t="s">
        <v>71</v>
      </c>
      <c r="J551" s="67">
        <v>51404.08</v>
      </c>
      <c r="K551" s="67">
        <v>49834.44</v>
      </c>
      <c r="L551" s="142">
        <v>50068.75</v>
      </c>
      <c r="M551" s="67">
        <v>51404.08</v>
      </c>
      <c r="N551" s="1">
        <v>6.25</v>
      </c>
      <c r="O551" s="115" t="s">
        <v>6</v>
      </c>
      <c r="P551" s="4"/>
    </row>
    <row r="552" spans="1:16" x14ac:dyDescent="0.3">
      <c r="A552" s="4"/>
      <c r="B552" s="11" t="s">
        <v>128</v>
      </c>
      <c r="C552" s="1" t="s">
        <v>185</v>
      </c>
      <c r="E552" s="1" t="s">
        <v>125</v>
      </c>
      <c r="F552" s="1" t="s">
        <v>126</v>
      </c>
      <c r="G552" s="1" t="s">
        <v>857</v>
      </c>
      <c r="H552" s="1" t="s">
        <v>474</v>
      </c>
      <c r="I552" s="1" t="s">
        <v>71</v>
      </c>
      <c r="J552" s="67">
        <v>56544.65</v>
      </c>
      <c r="K552" s="67">
        <v>53042</v>
      </c>
      <c r="L552" s="142">
        <v>51093.8</v>
      </c>
      <c r="M552" s="67">
        <v>56544.65</v>
      </c>
      <c r="N552" s="1">
        <v>6.25</v>
      </c>
      <c r="O552" s="115" t="s">
        <v>6</v>
      </c>
      <c r="P552" s="4"/>
    </row>
    <row r="553" spans="1:16" x14ac:dyDescent="0.3">
      <c r="A553" s="4"/>
      <c r="B553" s="11" t="s">
        <v>128</v>
      </c>
      <c r="C553" s="1" t="s">
        <v>185</v>
      </c>
      <c r="E553" s="1" t="s">
        <v>125</v>
      </c>
      <c r="F553" s="1" t="s">
        <v>126</v>
      </c>
      <c r="G553" s="1" t="s">
        <v>858</v>
      </c>
      <c r="H553" s="1" t="s">
        <v>187</v>
      </c>
      <c r="I553" s="1" t="s">
        <v>71</v>
      </c>
      <c r="J553" s="67">
        <v>103043.88</v>
      </c>
      <c r="K553" s="67">
        <v>100663.08</v>
      </c>
      <c r="L553" s="142">
        <v>100076.76</v>
      </c>
      <c r="M553" s="67">
        <v>103043.88</v>
      </c>
      <c r="N553" s="1">
        <v>5.5</v>
      </c>
      <c r="O553" s="115" t="s">
        <v>6</v>
      </c>
      <c r="P553" s="4"/>
    </row>
    <row r="554" spans="1:16" x14ac:dyDescent="0.3">
      <c r="A554" s="4"/>
      <c r="B554" s="11" t="s">
        <v>128</v>
      </c>
      <c r="C554" s="1" t="s">
        <v>185</v>
      </c>
      <c r="E554" s="1" t="s">
        <v>125</v>
      </c>
      <c r="F554" s="1" t="s">
        <v>126</v>
      </c>
      <c r="G554" s="1" t="s">
        <v>859</v>
      </c>
      <c r="H554" s="1" t="s">
        <v>187</v>
      </c>
      <c r="I554" s="1" t="s">
        <v>71</v>
      </c>
      <c r="J554" s="67">
        <v>103043.88</v>
      </c>
      <c r="K554" s="67">
        <v>100663.08</v>
      </c>
      <c r="L554" s="142">
        <v>100076.76</v>
      </c>
      <c r="M554" s="67">
        <v>103043.88</v>
      </c>
      <c r="N554" s="1">
        <v>5.5</v>
      </c>
      <c r="O554" s="115" t="s">
        <v>6</v>
      </c>
      <c r="P554" s="4"/>
    </row>
    <row r="555" spans="1:16" x14ac:dyDescent="0.3">
      <c r="A555" s="4"/>
      <c r="B555" s="11" t="s">
        <v>128</v>
      </c>
      <c r="C555" s="1" t="s">
        <v>185</v>
      </c>
      <c r="E555" s="1" t="s">
        <v>125</v>
      </c>
      <c r="F555" s="1" t="s">
        <v>126</v>
      </c>
      <c r="G555" s="1" t="s">
        <v>860</v>
      </c>
      <c r="H555" s="1" t="s">
        <v>187</v>
      </c>
      <c r="I555" s="1" t="s">
        <v>71</v>
      </c>
      <c r="J555" s="67">
        <v>103043.88</v>
      </c>
      <c r="K555" s="67">
        <v>100663.08</v>
      </c>
      <c r="L555" s="142">
        <v>100076.76</v>
      </c>
      <c r="M555" s="67">
        <v>103043.88</v>
      </c>
      <c r="N555" s="1">
        <v>5.5</v>
      </c>
      <c r="O555" s="115" t="s">
        <v>6</v>
      </c>
      <c r="P555" s="4"/>
    </row>
    <row r="556" spans="1:16" x14ac:dyDescent="0.3">
      <c r="A556" s="4"/>
      <c r="B556" s="11" t="s">
        <v>128</v>
      </c>
      <c r="C556" s="1" t="s">
        <v>185</v>
      </c>
      <c r="E556" s="1" t="s">
        <v>125</v>
      </c>
      <c r="F556" s="1" t="s">
        <v>126</v>
      </c>
      <c r="G556" s="1" t="s">
        <v>861</v>
      </c>
      <c r="H556" s="1" t="s">
        <v>187</v>
      </c>
      <c r="I556" s="1" t="s">
        <v>71</v>
      </c>
      <c r="J556" s="67">
        <v>103043.88</v>
      </c>
      <c r="K556" s="67">
        <v>100844.02</v>
      </c>
      <c r="L556" s="142">
        <v>100076.76</v>
      </c>
      <c r="M556" s="67">
        <v>103043.88</v>
      </c>
      <c r="N556" s="1">
        <v>5.5</v>
      </c>
      <c r="O556" s="115" t="s">
        <v>6</v>
      </c>
      <c r="P556" s="4"/>
    </row>
    <row r="557" spans="1:16" x14ac:dyDescent="0.3">
      <c r="A557" s="4"/>
      <c r="B557" s="11" t="s">
        <v>128</v>
      </c>
      <c r="C557" s="1" t="s">
        <v>185</v>
      </c>
      <c r="E557" s="1" t="s">
        <v>125</v>
      </c>
      <c r="F557" s="1" t="s">
        <v>126</v>
      </c>
      <c r="G557" s="1" t="s">
        <v>862</v>
      </c>
      <c r="H557" s="1" t="s">
        <v>187</v>
      </c>
      <c r="I557" s="1" t="s">
        <v>71</v>
      </c>
      <c r="J557" s="67">
        <v>103043.88</v>
      </c>
      <c r="K557" s="67">
        <v>100844.02</v>
      </c>
      <c r="L557" s="142">
        <v>100076.76</v>
      </c>
      <c r="M557" s="67">
        <v>103043.88</v>
      </c>
      <c r="N557" s="1">
        <v>5.5</v>
      </c>
      <c r="O557" s="115" t="s">
        <v>6</v>
      </c>
      <c r="P557" s="4"/>
    </row>
    <row r="558" spans="1:16" x14ac:dyDescent="0.3">
      <c r="A558" s="4"/>
      <c r="B558" s="11" t="s">
        <v>128</v>
      </c>
      <c r="C558" s="1" t="s">
        <v>185</v>
      </c>
      <c r="E558" s="1" t="s">
        <v>125</v>
      </c>
      <c r="F558" s="1" t="s">
        <v>126</v>
      </c>
      <c r="G558" s="1" t="s">
        <v>863</v>
      </c>
      <c r="H558" s="1" t="s">
        <v>187</v>
      </c>
      <c r="I558" s="1" t="s">
        <v>71</v>
      </c>
      <c r="J558" s="67">
        <v>103043.88</v>
      </c>
      <c r="K558" s="67">
        <v>100844.02</v>
      </c>
      <c r="L558" s="142">
        <v>100076.76</v>
      </c>
      <c r="M558" s="67">
        <v>103043.88</v>
      </c>
      <c r="N558" s="1">
        <v>5.5</v>
      </c>
      <c r="O558" s="115" t="s">
        <v>6</v>
      </c>
      <c r="P558" s="4"/>
    </row>
    <row r="559" spans="1:16" x14ac:dyDescent="0.3">
      <c r="A559" s="4"/>
      <c r="B559" s="11" t="s">
        <v>128</v>
      </c>
      <c r="C559" s="1" t="s">
        <v>185</v>
      </c>
      <c r="E559" s="1" t="s">
        <v>125</v>
      </c>
      <c r="F559" s="1" t="s">
        <v>126</v>
      </c>
      <c r="G559" s="1" t="s">
        <v>864</v>
      </c>
      <c r="H559" s="1" t="s">
        <v>187</v>
      </c>
      <c r="I559" s="1" t="s">
        <v>71</v>
      </c>
      <c r="J559" s="67">
        <v>103043.88</v>
      </c>
      <c r="K559" s="67">
        <v>100859.11</v>
      </c>
      <c r="L559" s="142">
        <v>100076.76</v>
      </c>
      <c r="M559" s="67">
        <v>103043.88</v>
      </c>
      <c r="N559" s="1">
        <v>5.5</v>
      </c>
      <c r="O559" s="115" t="s">
        <v>6</v>
      </c>
      <c r="P559" s="4"/>
    </row>
    <row r="560" spans="1:16" x14ac:dyDescent="0.3">
      <c r="A560" s="4"/>
      <c r="B560" s="11" t="s">
        <v>128</v>
      </c>
      <c r="C560" s="1" t="s">
        <v>185</v>
      </c>
      <c r="E560" s="1" t="s">
        <v>125</v>
      </c>
      <c r="F560" s="1" t="s">
        <v>126</v>
      </c>
      <c r="G560" s="1" t="s">
        <v>865</v>
      </c>
      <c r="H560" s="1" t="s">
        <v>187</v>
      </c>
      <c r="I560" s="1" t="s">
        <v>71</v>
      </c>
      <c r="J560" s="67">
        <v>103043.88</v>
      </c>
      <c r="K560" s="67">
        <v>100859.11</v>
      </c>
      <c r="L560" s="142">
        <v>100076.76</v>
      </c>
      <c r="M560" s="67">
        <v>103043.88</v>
      </c>
      <c r="N560" s="1">
        <v>5.5</v>
      </c>
      <c r="O560" s="115" t="s">
        <v>6</v>
      </c>
      <c r="P560" s="4"/>
    </row>
    <row r="561" spans="1:16" x14ac:dyDescent="0.3">
      <c r="A561" s="4"/>
      <c r="B561" s="11" t="s">
        <v>128</v>
      </c>
      <c r="C561" s="1" t="s">
        <v>185</v>
      </c>
      <c r="E561" s="1" t="s">
        <v>125</v>
      </c>
      <c r="F561" s="1" t="s">
        <v>126</v>
      </c>
      <c r="G561" s="1" t="s">
        <v>866</v>
      </c>
      <c r="H561" s="1" t="s">
        <v>187</v>
      </c>
      <c r="I561" s="1" t="s">
        <v>71</v>
      </c>
      <c r="J561" s="67">
        <v>103043.88</v>
      </c>
      <c r="K561" s="67">
        <v>100859.11</v>
      </c>
      <c r="L561" s="142">
        <v>100076.76</v>
      </c>
      <c r="M561" s="67">
        <v>103043.88</v>
      </c>
      <c r="N561" s="1">
        <v>5.5</v>
      </c>
      <c r="O561" s="115" t="s">
        <v>6</v>
      </c>
      <c r="P561" s="4"/>
    </row>
    <row r="562" spans="1:16" x14ac:dyDescent="0.3">
      <c r="A562" s="4"/>
      <c r="B562" s="11" t="s">
        <v>128</v>
      </c>
      <c r="C562" s="1" t="s">
        <v>185</v>
      </c>
      <c r="E562" s="1" t="s">
        <v>125</v>
      </c>
      <c r="F562" s="1" t="s">
        <v>126</v>
      </c>
      <c r="G562" s="1" t="s">
        <v>867</v>
      </c>
      <c r="H562" s="1" t="s">
        <v>192</v>
      </c>
      <c r="I562" s="1" t="s">
        <v>71</v>
      </c>
      <c r="J562" s="67">
        <v>103058.89</v>
      </c>
      <c r="K562" s="67">
        <v>100691.3</v>
      </c>
      <c r="L562" s="142">
        <v>102549.27</v>
      </c>
      <c r="M562" s="67">
        <v>103058.89</v>
      </c>
      <c r="N562" s="1">
        <v>5.5</v>
      </c>
      <c r="O562" s="115" t="s">
        <v>6</v>
      </c>
      <c r="P562" s="4"/>
    </row>
    <row r="563" spans="1:16" x14ac:dyDescent="0.3">
      <c r="A563" s="4"/>
      <c r="B563" s="11" t="s">
        <v>128</v>
      </c>
      <c r="C563" s="1" t="s">
        <v>185</v>
      </c>
      <c r="E563" s="1" t="s">
        <v>125</v>
      </c>
      <c r="F563" s="1" t="s">
        <v>126</v>
      </c>
      <c r="G563" s="1" t="s">
        <v>868</v>
      </c>
      <c r="H563" s="1" t="s">
        <v>192</v>
      </c>
      <c r="I563" s="1" t="s">
        <v>71</v>
      </c>
      <c r="J563" s="67">
        <v>103058.89</v>
      </c>
      <c r="K563" s="67">
        <v>100691.3</v>
      </c>
      <c r="L563" s="142">
        <v>102549.27</v>
      </c>
      <c r="M563" s="67">
        <v>103058.89</v>
      </c>
      <c r="N563" s="1">
        <v>5.5</v>
      </c>
      <c r="O563" s="115" t="s">
        <v>6</v>
      </c>
      <c r="P563" s="4"/>
    </row>
    <row r="564" spans="1:16" x14ac:dyDescent="0.3">
      <c r="A564" s="4"/>
      <c r="B564" s="11" t="s">
        <v>128</v>
      </c>
      <c r="C564" s="1" t="s">
        <v>185</v>
      </c>
      <c r="E564" s="1" t="s">
        <v>125</v>
      </c>
      <c r="F564" s="1" t="s">
        <v>126</v>
      </c>
      <c r="G564" s="1" t="s">
        <v>869</v>
      </c>
      <c r="H564" s="1" t="s">
        <v>192</v>
      </c>
      <c r="I564" s="1" t="s">
        <v>71</v>
      </c>
      <c r="J564" s="67">
        <v>103058.89</v>
      </c>
      <c r="K564" s="67">
        <v>100691.3</v>
      </c>
      <c r="L564" s="142">
        <v>102549.27</v>
      </c>
      <c r="M564" s="67">
        <v>103058.89</v>
      </c>
      <c r="N564" s="1">
        <v>5.5</v>
      </c>
      <c r="O564" s="115" t="s">
        <v>6</v>
      </c>
      <c r="P564" s="4"/>
    </row>
    <row r="565" spans="1:16" x14ac:dyDescent="0.3">
      <c r="A565" s="4"/>
      <c r="B565" s="11" t="s">
        <v>128</v>
      </c>
      <c r="C565" s="1" t="s">
        <v>185</v>
      </c>
      <c r="E565" s="1" t="s">
        <v>125</v>
      </c>
      <c r="F565" s="1" t="s">
        <v>126</v>
      </c>
      <c r="G565" s="1" t="s">
        <v>870</v>
      </c>
      <c r="H565" s="1" t="s">
        <v>192</v>
      </c>
      <c r="I565" s="1" t="s">
        <v>71</v>
      </c>
      <c r="J565" s="67">
        <v>103058.89</v>
      </c>
      <c r="K565" s="67">
        <v>100691.3</v>
      </c>
      <c r="L565" s="142">
        <v>102549.27</v>
      </c>
      <c r="M565" s="67">
        <v>103058.89</v>
      </c>
      <c r="N565" s="1">
        <v>5.5</v>
      </c>
      <c r="O565" s="115" t="s">
        <v>6</v>
      </c>
      <c r="P565" s="4"/>
    </row>
    <row r="566" spans="1:16" x14ac:dyDescent="0.3">
      <c r="A566" s="4"/>
      <c r="B566" s="11" t="s">
        <v>128</v>
      </c>
      <c r="C566" s="1" t="s">
        <v>185</v>
      </c>
      <c r="E566" s="1" t="s">
        <v>125</v>
      </c>
      <c r="F566" s="1" t="s">
        <v>126</v>
      </c>
      <c r="G566" s="1" t="s">
        <v>871</v>
      </c>
      <c r="H566" s="1" t="s">
        <v>192</v>
      </c>
      <c r="I566" s="1" t="s">
        <v>71</v>
      </c>
      <c r="J566" s="67">
        <v>103058.89</v>
      </c>
      <c r="K566" s="67">
        <v>100691.3</v>
      </c>
      <c r="L566" s="142">
        <v>102549.27</v>
      </c>
      <c r="M566" s="67">
        <v>103058.89</v>
      </c>
      <c r="N566" s="1">
        <v>5.5</v>
      </c>
      <c r="O566" s="115" t="s">
        <v>6</v>
      </c>
      <c r="P566" s="4"/>
    </row>
    <row r="567" spans="1:16" x14ac:dyDescent="0.3">
      <c r="A567" s="4"/>
      <c r="B567" s="11" t="s">
        <v>128</v>
      </c>
      <c r="C567" s="1" t="s">
        <v>185</v>
      </c>
      <c r="E567" s="1" t="s">
        <v>125</v>
      </c>
      <c r="F567" s="1" t="s">
        <v>126</v>
      </c>
      <c r="G567" s="1" t="s">
        <v>872</v>
      </c>
      <c r="H567" s="1" t="s">
        <v>190</v>
      </c>
      <c r="I567" s="1" t="s">
        <v>71</v>
      </c>
      <c r="J567" s="67">
        <v>105801.38</v>
      </c>
      <c r="K567" s="67">
        <v>103307.42</v>
      </c>
      <c r="L567" s="142">
        <v>105188.26</v>
      </c>
      <c r="M567" s="67">
        <v>105801.38</v>
      </c>
      <c r="N567" s="1">
        <v>5.5</v>
      </c>
      <c r="O567" s="115" t="s">
        <v>6</v>
      </c>
      <c r="P567" s="4"/>
    </row>
    <row r="568" spans="1:16" x14ac:dyDescent="0.3">
      <c r="A568" s="4"/>
      <c r="B568" s="11" t="s">
        <v>128</v>
      </c>
      <c r="C568" s="1" t="s">
        <v>185</v>
      </c>
      <c r="E568" s="1" t="s">
        <v>125</v>
      </c>
      <c r="F568" s="1" t="s">
        <v>126</v>
      </c>
      <c r="G568" s="1" t="s">
        <v>873</v>
      </c>
      <c r="H568" s="1" t="s">
        <v>190</v>
      </c>
      <c r="I568" s="1" t="s">
        <v>71</v>
      </c>
      <c r="J568" s="67">
        <v>105801.38</v>
      </c>
      <c r="K568" s="67">
        <v>103307.42</v>
      </c>
      <c r="L568" s="142">
        <v>105188.26</v>
      </c>
      <c r="M568" s="67">
        <v>105801.38</v>
      </c>
      <c r="N568" s="1">
        <v>5.5</v>
      </c>
      <c r="O568" s="115" t="s">
        <v>6</v>
      </c>
      <c r="P568" s="4"/>
    </row>
    <row r="569" spans="1:16" x14ac:dyDescent="0.3">
      <c r="A569" s="4"/>
      <c r="B569" s="11" t="s">
        <v>128</v>
      </c>
      <c r="C569" s="1" t="s">
        <v>185</v>
      </c>
      <c r="E569" s="1" t="s">
        <v>125</v>
      </c>
      <c r="F569" s="1" t="s">
        <v>126</v>
      </c>
      <c r="G569" s="1" t="s">
        <v>874</v>
      </c>
      <c r="H569" s="1" t="s">
        <v>190</v>
      </c>
      <c r="I569" s="1" t="s">
        <v>71</v>
      </c>
      <c r="J569" s="67">
        <v>105801.38</v>
      </c>
      <c r="K569" s="67">
        <v>103307.42</v>
      </c>
      <c r="L569" s="142">
        <v>105188.26</v>
      </c>
      <c r="M569" s="67">
        <v>105801.38</v>
      </c>
      <c r="N569" s="1">
        <v>5.5</v>
      </c>
      <c r="O569" s="115" t="s">
        <v>6</v>
      </c>
      <c r="P569" s="4"/>
    </row>
    <row r="570" spans="1:16" x14ac:dyDescent="0.3">
      <c r="A570" s="4"/>
      <c r="B570" s="11" t="s">
        <v>128</v>
      </c>
      <c r="C570" s="1" t="s">
        <v>185</v>
      </c>
      <c r="E570" s="1" t="s">
        <v>125</v>
      </c>
      <c r="F570" s="1" t="s">
        <v>126</v>
      </c>
      <c r="G570" s="1" t="s">
        <v>875</v>
      </c>
      <c r="H570" s="1" t="s">
        <v>190</v>
      </c>
      <c r="I570" s="1" t="s">
        <v>71</v>
      </c>
      <c r="J570" s="67">
        <v>105801.38</v>
      </c>
      <c r="K570" s="67">
        <v>103307.42</v>
      </c>
      <c r="L570" s="142">
        <v>105188.26</v>
      </c>
      <c r="M570" s="67">
        <v>105801.38</v>
      </c>
      <c r="N570" s="1">
        <v>5.5</v>
      </c>
      <c r="O570" s="115" t="s">
        <v>6</v>
      </c>
      <c r="P570" s="4"/>
    </row>
    <row r="571" spans="1:16" x14ac:dyDescent="0.3">
      <c r="A571" s="4"/>
      <c r="B571" s="11" t="s">
        <v>128</v>
      </c>
      <c r="C571" s="1" t="s">
        <v>185</v>
      </c>
      <c r="E571" s="1" t="s">
        <v>125</v>
      </c>
      <c r="F571" s="1" t="s">
        <v>126</v>
      </c>
      <c r="G571" s="1" t="s">
        <v>876</v>
      </c>
      <c r="H571" s="1" t="s">
        <v>190</v>
      </c>
      <c r="I571" s="1" t="s">
        <v>71</v>
      </c>
      <c r="J571" s="67">
        <v>105801.38</v>
      </c>
      <c r="K571" s="67">
        <v>103307.42</v>
      </c>
      <c r="L571" s="142">
        <v>105188.26</v>
      </c>
      <c r="M571" s="67">
        <v>105801.38</v>
      </c>
      <c r="N571" s="1">
        <v>5.5</v>
      </c>
      <c r="O571" s="115" t="s">
        <v>6</v>
      </c>
      <c r="P571" s="4"/>
    </row>
    <row r="572" spans="1:16" x14ac:dyDescent="0.3">
      <c r="A572" s="4"/>
      <c r="B572" s="11" t="s">
        <v>130</v>
      </c>
      <c r="C572" s="1" t="s">
        <v>185</v>
      </c>
      <c r="E572" s="1" t="s">
        <v>125</v>
      </c>
      <c r="F572" s="1" t="s">
        <v>126</v>
      </c>
      <c r="G572" s="1" t="s">
        <v>877</v>
      </c>
      <c r="H572" s="1" t="s">
        <v>401</v>
      </c>
      <c r="I572" s="1" t="s">
        <v>71</v>
      </c>
      <c r="J572" s="67">
        <v>10647.48</v>
      </c>
      <c r="K572" s="67">
        <v>8092.93</v>
      </c>
      <c r="L572" s="142">
        <v>8073.07</v>
      </c>
      <c r="M572" s="67">
        <v>10647.48</v>
      </c>
      <c r="N572" s="1">
        <v>6.95</v>
      </c>
      <c r="O572" s="115" t="s">
        <v>6</v>
      </c>
      <c r="P572" s="4"/>
    </row>
    <row r="573" spans="1:16" x14ac:dyDescent="0.3">
      <c r="A573" s="4"/>
      <c r="B573" s="11" t="s">
        <v>128</v>
      </c>
      <c r="C573" s="1" t="s">
        <v>185</v>
      </c>
      <c r="E573" s="1" t="s">
        <v>125</v>
      </c>
      <c r="F573" s="1" t="s">
        <v>126</v>
      </c>
      <c r="G573" s="1" t="s">
        <v>878</v>
      </c>
      <c r="H573" s="1" t="s">
        <v>192</v>
      </c>
      <c r="I573" s="1" t="s">
        <v>71</v>
      </c>
      <c r="J573" s="67">
        <v>103104.1</v>
      </c>
      <c r="K573" s="67">
        <v>101442.23</v>
      </c>
      <c r="L573" s="142">
        <v>102594.76</v>
      </c>
      <c r="M573" s="67">
        <v>103104.1</v>
      </c>
      <c r="N573" s="1">
        <v>5.5</v>
      </c>
      <c r="O573" s="115" t="s">
        <v>6</v>
      </c>
      <c r="P573" s="4"/>
    </row>
    <row r="574" spans="1:16" x14ac:dyDescent="0.3">
      <c r="A574" s="4"/>
      <c r="B574" s="11" t="s">
        <v>128</v>
      </c>
      <c r="C574" s="1" t="s">
        <v>185</v>
      </c>
      <c r="E574" s="1" t="s">
        <v>125</v>
      </c>
      <c r="F574" s="1" t="s">
        <v>126</v>
      </c>
      <c r="G574" s="1" t="s">
        <v>879</v>
      </c>
      <c r="H574" s="1" t="s">
        <v>192</v>
      </c>
      <c r="I574" s="1" t="s">
        <v>71</v>
      </c>
      <c r="J574" s="67">
        <v>103104.1</v>
      </c>
      <c r="K574" s="67">
        <v>101442.23</v>
      </c>
      <c r="L574" s="142">
        <v>102594.76</v>
      </c>
      <c r="M574" s="67">
        <v>103104.1</v>
      </c>
      <c r="N574" s="1">
        <v>5.5</v>
      </c>
      <c r="O574" s="115" t="s">
        <v>6</v>
      </c>
      <c r="P574" s="4"/>
    </row>
    <row r="575" spans="1:16" x14ac:dyDescent="0.3">
      <c r="A575" s="4"/>
      <c r="B575" s="11" t="s">
        <v>128</v>
      </c>
      <c r="C575" s="1" t="s">
        <v>185</v>
      </c>
      <c r="E575" s="1" t="s">
        <v>125</v>
      </c>
      <c r="F575" s="1" t="s">
        <v>126</v>
      </c>
      <c r="G575" s="1" t="s">
        <v>880</v>
      </c>
      <c r="H575" s="1" t="s">
        <v>192</v>
      </c>
      <c r="I575" s="1" t="s">
        <v>71</v>
      </c>
      <c r="J575" s="67">
        <v>103104.1</v>
      </c>
      <c r="K575" s="67">
        <v>101442.23</v>
      </c>
      <c r="L575" s="142">
        <v>102594.76</v>
      </c>
      <c r="M575" s="67">
        <v>103104.1</v>
      </c>
      <c r="N575" s="1">
        <v>5.5</v>
      </c>
      <c r="O575" s="115" t="s">
        <v>6</v>
      </c>
      <c r="P575" s="4"/>
    </row>
    <row r="576" spans="1:16" x14ac:dyDescent="0.3">
      <c r="A576" s="4"/>
      <c r="B576" s="11" t="s">
        <v>128</v>
      </c>
      <c r="C576" s="1" t="s">
        <v>185</v>
      </c>
      <c r="E576" s="1" t="s">
        <v>125</v>
      </c>
      <c r="F576" s="1" t="s">
        <v>126</v>
      </c>
      <c r="G576" s="1" t="s">
        <v>881</v>
      </c>
      <c r="H576" s="1" t="s">
        <v>192</v>
      </c>
      <c r="I576" s="1" t="s">
        <v>71</v>
      </c>
      <c r="J576" s="67">
        <v>103104.1</v>
      </c>
      <c r="K576" s="67">
        <v>101442.23</v>
      </c>
      <c r="L576" s="142">
        <v>102594.76</v>
      </c>
      <c r="M576" s="67">
        <v>103104.1</v>
      </c>
      <c r="N576" s="1">
        <v>5.5</v>
      </c>
      <c r="O576" s="115" t="s">
        <v>6</v>
      </c>
      <c r="P576" s="4"/>
    </row>
    <row r="577" spans="1:16" x14ac:dyDescent="0.3">
      <c r="A577" s="4"/>
      <c r="B577" s="11" t="s">
        <v>128</v>
      </c>
      <c r="C577" s="1" t="s">
        <v>185</v>
      </c>
      <c r="E577" s="1" t="s">
        <v>125</v>
      </c>
      <c r="F577" s="1" t="s">
        <v>126</v>
      </c>
      <c r="G577" s="1" t="s">
        <v>882</v>
      </c>
      <c r="H577" s="1" t="s">
        <v>192</v>
      </c>
      <c r="I577" s="1" t="s">
        <v>71</v>
      </c>
      <c r="J577" s="67">
        <v>103104.1</v>
      </c>
      <c r="K577" s="67">
        <v>101442.23</v>
      </c>
      <c r="L577" s="142">
        <v>102594.76</v>
      </c>
      <c r="M577" s="67">
        <v>103104.1</v>
      </c>
      <c r="N577" s="1">
        <v>5.5</v>
      </c>
      <c r="O577" s="115" t="s">
        <v>6</v>
      </c>
      <c r="P577" s="4"/>
    </row>
    <row r="578" spans="1:16" x14ac:dyDescent="0.3">
      <c r="A578" s="4"/>
      <c r="B578" s="11" t="s">
        <v>128</v>
      </c>
      <c r="C578" s="1" t="s">
        <v>185</v>
      </c>
      <c r="E578" s="1" t="s">
        <v>125</v>
      </c>
      <c r="F578" s="1" t="s">
        <v>126</v>
      </c>
      <c r="G578" s="1" t="s">
        <v>883</v>
      </c>
      <c r="H578" s="1" t="s">
        <v>192</v>
      </c>
      <c r="I578" s="1" t="s">
        <v>71</v>
      </c>
      <c r="J578" s="67">
        <v>103104.1</v>
      </c>
      <c r="K578" s="67">
        <v>101442.23</v>
      </c>
      <c r="L578" s="142">
        <v>102594.76</v>
      </c>
      <c r="M578" s="67">
        <v>103104.1</v>
      </c>
      <c r="N578" s="1">
        <v>5.5</v>
      </c>
      <c r="O578" s="115" t="s">
        <v>6</v>
      </c>
      <c r="P578" s="4"/>
    </row>
    <row r="579" spans="1:16" x14ac:dyDescent="0.3">
      <c r="A579" s="4"/>
      <c r="B579" s="11" t="s">
        <v>128</v>
      </c>
      <c r="C579" s="1" t="s">
        <v>185</v>
      </c>
      <c r="E579" s="1" t="s">
        <v>125</v>
      </c>
      <c r="F579" s="1" t="s">
        <v>126</v>
      </c>
      <c r="G579" s="1" t="s">
        <v>883</v>
      </c>
      <c r="H579" s="1" t="s">
        <v>192</v>
      </c>
      <c r="I579" s="1" t="s">
        <v>71</v>
      </c>
      <c r="J579" s="67">
        <v>103104.1</v>
      </c>
      <c r="K579" s="67">
        <v>101442.23</v>
      </c>
      <c r="L579" s="142">
        <v>102594.76</v>
      </c>
      <c r="M579" s="67">
        <v>103104.1</v>
      </c>
      <c r="N579" s="1">
        <v>5.5</v>
      </c>
      <c r="O579" s="115" t="s">
        <v>6</v>
      </c>
      <c r="P579" s="4"/>
    </row>
    <row r="580" spans="1:16" x14ac:dyDescent="0.3">
      <c r="A580" s="4"/>
      <c r="B580" s="11" t="s">
        <v>128</v>
      </c>
      <c r="C580" s="1" t="s">
        <v>185</v>
      </c>
      <c r="E580" s="1" t="s">
        <v>125</v>
      </c>
      <c r="F580" s="1" t="s">
        <v>126</v>
      </c>
      <c r="G580" s="1" t="s">
        <v>884</v>
      </c>
      <c r="H580" s="1" t="s">
        <v>192</v>
      </c>
      <c r="I580" s="1" t="s">
        <v>71</v>
      </c>
      <c r="J580" s="67">
        <v>103104.1</v>
      </c>
      <c r="K580" s="67">
        <v>101442.23</v>
      </c>
      <c r="L580" s="142">
        <v>102594.76</v>
      </c>
      <c r="M580" s="67">
        <v>103104.1</v>
      </c>
      <c r="N580" s="1">
        <v>5.5</v>
      </c>
      <c r="O580" s="115" t="s">
        <v>6</v>
      </c>
      <c r="P580" s="4"/>
    </row>
    <row r="581" spans="1:16" x14ac:dyDescent="0.3">
      <c r="A581" s="4"/>
      <c r="B581" s="11" t="s">
        <v>128</v>
      </c>
      <c r="C581" s="1" t="s">
        <v>185</v>
      </c>
      <c r="E581" s="1" t="s">
        <v>125</v>
      </c>
      <c r="F581" s="1" t="s">
        <v>126</v>
      </c>
      <c r="G581" s="1" t="s">
        <v>885</v>
      </c>
      <c r="H581" s="1" t="s">
        <v>192</v>
      </c>
      <c r="I581" s="1" t="s">
        <v>71</v>
      </c>
      <c r="J581" s="67">
        <v>103104.1</v>
      </c>
      <c r="K581" s="67">
        <v>101442.23</v>
      </c>
      <c r="L581" s="142">
        <v>102594.76</v>
      </c>
      <c r="M581" s="67">
        <v>103104.1</v>
      </c>
      <c r="N581" s="1">
        <v>5.5</v>
      </c>
      <c r="O581" s="115" t="s">
        <v>6</v>
      </c>
      <c r="P581" s="4"/>
    </row>
    <row r="582" spans="1:16" x14ac:dyDescent="0.3">
      <c r="A582" s="4"/>
      <c r="B582" s="11" t="s">
        <v>128</v>
      </c>
      <c r="C582" s="1" t="s">
        <v>185</v>
      </c>
      <c r="E582" s="1" t="s">
        <v>125</v>
      </c>
      <c r="F582" s="1" t="s">
        <v>126</v>
      </c>
      <c r="G582" s="1" t="s">
        <v>885</v>
      </c>
      <c r="H582" s="1" t="s">
        <v>192</v>
      </c>
      <c r="I582" s="1" t="s">
        <v>71</v>
      </c>
      <c r="J582" s="67">
        <v>103104.1</v>
      </c>
      <c r="K582" s="67">
        <v>101442.23</v>
      </c>
      <c r="L582" s="142">
        <v>102594.76</v>
      </c>
      <c r="M582" s="67">
        <v>103104.1</v>
      </c>
      <c r="N582" s="1">
        <v>5.5</v>
      </c>
      <c r="O582" s="115" t="s">
        <v>6</v>
      </c>
      <c r="P582" s="4"/>
    </row>
    <row r="583" spans="1:16" x14ac:dyDescent="0.3">
      <c r="A583" s="4"/>
      <c r="B583" s="11" t="s">
        <v>128</v>
      </c>
      <c r="C583" s="1" t="s">
        <v>185</v>
      </c>
      <c r="E583" s="1" t="s">
        <v>125</v>
      </c>
      <c r="F583" s="1" t="s">
        <v>126</v>
      </c>
      <c r="G583" s="1" t="s">
        <v>886</v>
      </c>
      <c r="H583" s="1" t="s">
        <v>887</v>
      </c>
      <c r="I583" s="1" t="s">
        <v>71</v>
      </c>
      <c r="J583" s="67">
        <v>10236.370000000001</v>
      </c>
      <c r="K583" s="67">
        <v>9974.27</v>
      </c>
      <c r="L583" s="142">
        <v>9975.75</v>
      </c>
      <c r="M583" s="67">
        <v>10236.370000000001</v>
      </c>
      <c r="N583" s="1">
        <v>5.5</v>
      </c>
      <c r="O583" s="115" t="s">
        <v>6</v>
      </c>
      <c r="P583" s="4"/>
    </row>
    <row r="584" spans="1:16" x14ac:dyDescent="0.3">
      <c r="A584" s="4"/>
      <c r="B584" s="11" t="s">
        <v>128</v>
      </c>
      <c r="C584" s="1" t="s">
        <v>185</v>
      </c>
      <c r="E584" s="1" t="s">
        <v>125</v>
      </c>
      <c r="F584" s="1" t="s">
        <v>126</v>
      </c>
      <c r="G584" s="1" t="s">
        <v>888</v>
      </c>
      <c r="H584" s="1" t="s">
        <v>127</v>
      </c>
      <c r="I584" s="1" t="s">
        <v>71</v>
      </c>
      <c r="J584" s="67">
        <v>26930.63</v>
      </c>
      <c r="K584" s="67">
        <v>24943.599999999999</v>
      </c>
      <c r="L584" s="142">
        <v>24948.01</v>
      </c>
      <c r="M584" s="67">
        <v>26930.63</v>
      </c>
      <c r="N584" s="1">
        <v>6.5</v>
      </c>
      <c r="O584" s="115" t="s">
        <v>6</v>
      </c>
      <c r="P584" s="4"/>
    </row>
    <row r="585" spans="1:16" x14ac:dyDescent="0.3">
      <c r="A585" s="4"/>
      <c r="B585" s="11" t="s">
        <v>128</v>
      </c>
      <c r="C585" s="1" t="s">
        <v>185</v>
      </c>
      <c r="E585" s="1" t="s">
        <v>125</v>
      </c>
      <c r="F585" s="1" t="s">
        <v>126</v>
      </c>
      <c r="G585" s="1" t="s">
        <v>889</v>
      </c>
      <c r="H585" s="1" t="s">
        <v>127</v>
      </c>
      <c r="I585" s="1" t="s">
        <v>71</v>
      </c>
      <c r="J585" s="67">
        <v>21595.89</v>
      </c>
      <c r="K585" s="67">
        <v>20002.41</v>
      </c>
      <c r="L585" s="142">
        <v>20005.95</v>
      </c>
      <c r="M585" s="67">
        <v>21595.89</v>
      </c>
      <c r="N585" s="1">
        <v>6.5</v>
      </c>
      <c r="O585" s="115" t="s">
        <v>6</v>
      </c>
      <c r="P585" s="4"/>
    </row>
    <row r="586" spans="1:16" x14ac:dyDescent="0.3">
      <c r="A586" s="4"/>
      <c r="B586" s="12"/>
      <c r="C586" s="13"/>
      <c r="D586" s="13"/>
      <c r="E586" s="13"/>
      <c r="F586" s="13"/>
      <c r="G586" s="14"/>
      <c r="H586" s="14" t="s">
        <v>193</v>
      </c>
      <c r="I586" s="14"/>
      <c r="J586" s="15">
        <f>SUM(J145:J585)</f>
        <v>117969396.60999984</v>
      </c>
      <c r="K586" s="15">
        <f>SUM(K145:K585)</f>
        <v>105133386.09999985</v>
      </c>
      <c r="L586" s="15">
        <f>SUM(L145:L585)</f>
        <v>105709358.07000026</v>
      </c>
      <c r="M586" s="15">
        <f>SUM(M145:M585)</f>
        <v>117969396.60999984</v>
      </c>
      <c r="N586" s="15"/>
      <c r="O586" s="16"/>
      <c r="P586" s="4"/>
    </row>
    <row r="587" spans="1:16" x14ac:dyDescent="0.3">
      <c r="A587" s="4"/>
      <c r="B587" s="17"/>
      <c r="C587" s="17"/>
      <c r="D587" s="17"/>
      <c r="E587" s="17"/>
      <c r="F587" s="17"/>
      <c r="G587" s="18"/>
      <c r="H587" s="18"/>
      <c r="I587" s="18"/>
      <c r="J587" s="19"/>
      <c r="K587" s="152"/>
      <c r="L587" s="152"/>
      <c r="M587" s="152"/>
      <c r="N587" s="19"/>
      <c r="O587" s="20"/>
      <c r="P587" s="4"/>
    </row>
    <row r="588" spans="1:16" x14ac:dyDescent="0.3">
      <c r="A588" s="4"/>
      <c r="B588" s="171" t="s">
        <v>106</v>
      </c>
      <c r="C588" s="172"/>
      <c r="D588" s="172"/>
      <c r="E588" s="172"/>
      <c r="F588" s="172"/>
      <c r="G588" s="172"/>
      <c r="H588" s="172"/>
      <c r="I588" s="172"/>
      <c r="J588" s="172"/>
      <c r="K588" s="172"/>
      <c r="L588" s="172"/>
      <c r="M588" s="172"/>
      <c r="N588" s="172"/>
      <c r="O588" s="173"/>
      <c r="P588" s="4"/>
    </row>
    <row r="589" spans="1:16" x14ac:dyDescent="0.3">
      <c r="A589" s="4"/>
      <c r="B589" s="171" t="s">
        <v>107</v>
      </c>
      <c r="C589" s="172"/>
      <c r="D589" s="172"/>
      <c r="E589" s="172"/>
      <c r="F589" s="172"/>
      <c r="G589" s="172"/>
      <c r="H589" s="172"/>
      <c r="I589" s="172"/>
      <c r="J589" s="172"/>
      <c r="K589" s="172"/>
      <c r="L589" s="172"/>
      <c r="M589" s="172"/>
      <c r="N589" s="172"/>
      <c r="O589" s="173"/>
      <c r="P589" s="4"/>
    </row>
    <row r="590" spans="1:16" x14ac:dyDescent="0.3">
      <c r="A590" s="4"/>
      <c r="B590" s="174">
        <f>+EAN!D7</f>
        <v>45747</v>
      </c>
      <c r="C590" s="175"/>
      <c r="D590" s="175"/>
      <c r="E590" s="175"/>
      <c r="F590" s="175"/>
      <c r="G590" s="175"/>
      <c r="H590" s="175"/>
      <c r="I590" s="175"/>
      <c r="J590" s="175"/>
      <c r="K590" s="175"/>
      <c r="L590" s="175"/>
      <c r="M590" s="175"/>
      <c r="N590" s="175"/>
      <c r="O590" s="176"/>
      <c r="P590" s="4"/>
    </row>
    <row r="591" spans="1:16" x14ac:dyDescent="0.3">
      <c r="A591" s="4"/>
      <c r="B591" s="171" t="s">
        <v>108</v>
      </c>
      <c r="C591" s="172"/>
      <c r="D591" s="172"/>
      <c r="E591" s="172"/>
      <c r="F591" s="172"/>
      <c r="G591" s="172"/>
      <c r="H591" s="172"/>
      <c r="I591" s="172"/>
      <c r="J591" s="172"/>
      <c r="K591" s="172"/>
      <c r="L591" s="172"/>
      <c r="M591" s="172"/>
      <c r="N591" s="172"/>
      <c r="O591" s="173"/>
      <c r="P591" s="4"/>
    </row>
    <row r="592" spans="1:16" ht="14.4" customHeight="1" x14ac:dyDescent="0.3">
      <c r="A592" s="4"/>
      <c r="B592" s="189" t="s">
        <v>595</v>
      </c>
      <c r="C592" s="189"/>
      <c r="D592" s="189"/>
      <c r="E592" s="189"/>
      <c r="F592" s="189"/>
      <c r="G592" s="189"/>
      <c r="H592" s="189"/>
      <c r="I592" s="189"/>
      <c r="J592" s="189"/>
      <c r="K592" s="189"/>
      <c r="L592" s="189"/>
      <c r="M592" s="189"/>
      <c r="N592" s="189"/>
      <c r="O592" s="189"/>
      <c r="P592" s="4"/>
    </row>
    <row r="593" spans="1:16" ht="15" customHeight="1" x14ac:dyDescent="0.3">
      <c r="A593" s="4"/>
      <c r="B593" s="189"/>
      <c r="C593" s="189"/>
      <c r="D593" s="189"/>
      <c r="E593" s="189"/>
      <c r="F593" s="189"/>
      <c r="G593" s="189"/>
      <c r="H593" s="189"/>
      <c r="I593" s="189"/>
      <c r="J593" s="189"/>
      <c r="K593" s="189"/>
      <c r="L593" s="189"/>
      <c r="M593" s="189"/>
      <c r="N593" s="189"/>
      <c r="O593" s="189"/>
      <c r="P593" s="4"/>
    </row>
    <row r="594" spans="1:16" x14ac:dyDescent="0.3">
      <c r="A594" s="4"/>
      <c r="B594" s="177"/>
      <c r="C594" s="177"/>
      <c r="D594" s="177"/>
      <c r="E594" s="177"/>
      <c r="F594" s="177"/>
      <c r="G594" s="177"/>
      <c r="H594" s="177"/>
      <c r="I594" s="177"/>
      <c r="J594" s="177"/>
      <c r="K594" s="177"/>
      <c r="L594" s="177"/>
      <c r="M594" s="177"/>
      <c r="N594" s="177"/>
      <c r="O594" s="177"/>
      <c r="P594" s="4"/>
    </row>
    <row r="595" spans="1:16" ht="28.8" x14ac:dyDescent="0.3">
      <c r="A595" s="4"/>
      <c r="B595" s="122" t="s">
        <v>109</v>
      </c>
      <c r="C595" s="123" t="s">
        <v>110</v>
      </c>
      <c r="D595" s="123" t="s">
        <v>111</v>
      </c>
      <c r="E595" s="123" t="s">
        <v>112</v>
      </c>
      <c r="F595" s="123" t="s">
        <v>113</v>
      </c>
      <c r="G595" s="123" t="s">
        <v>114</v>
      </c>
      <c r="H595" s="123" t="s">
        <v>115</v>
      </c>
      <c r="I595" s="123" t="s">
        <v>116</v>
      </c>
      <c r="J595" s="124" t="s">
        <v>117</v>
      </c>
      <c r="K595" s="124" t="s">
        <v>118</v>
      </c>
      <c r="L595" s="124" t="s">
        <v>119</v>
      </c>
      <c r="M595" s="124" t="s">
        <v>120</v>
      </c>
      <c r="N595" s="134" t="s">
        <v>121</v>
      </c>
      <c r="O595" s="135" t="s">
        <v>122</v>
      </c>
      <c r="P595" s="4"/>
    </row>
    <row r="596" spans="1:16" x14ac:dyDescent="0.3">
      <c r="A596" s="4"/>
      <c r="B596" s="11" t="s">
        <v>123</v>
      </c>
      <c r="C596" s="1" t="s">
        <v>124</v>
      </c>
      <c r="E596" s="1" t="s">
        <v>125</v>
      </c>
      <c r="F596" s="1" t="s">
        <v>126</v>
      </c>
      <c r="G596" s="1" t="s">
        <v>197</v>
      </c>
      <c r="H596" s="1" t="s">
        <v>127</v>
      </c>
      <c r="I596" s="1" t="s">
        <v>71</v>
      </c>
      <c r="J596" s="67">
        <v>1144787.74</v>
      </c>
      <c r="K596" s="67">
        <v>901084.94</v>
      </c>
      <c r="L596" s="67">
        <v>909361.27</v>
      </c>
      <c r="M596" s="67">
        <v>1144787.74</v>
      </c>
      <c r="N596" s="1">
        <v>5.5</v>
      </c>
      <c r="O596" s="115" t="s">
        <v>6</v>
      </c>
      <c r="P596" s="4"/>
    </row>
    <row r="597" spans="1:16" x14ac:dyDescent="0.3">
      <c r="A597" s="4"/>
      <c r="B597" s="11" t="s">
        <v>123</v>
      </c>
      <c r="C597" s="1" t="s">
        <v>124</v>
      </c>
      <c r="E597" s="1" t="s">
        <v>125</v>
      </c>
      <c r="F597" s="1" t="s">
        <v>126</v>
      </c>
      <c r="G597" s="1" t="s">
        <v>198</v>
      </c>
      <c r="H597" s="1" t="s">
        <v>127</v>
      </c>
      <c r="I597" s="1" t="s">
        <v>71</v>
      </c>
      <c r="J597" s="67">
        <v>1271986.32</v>
      </c>
      <c r="K597" s="67">
        <v>1004520.55</v>
      </c>
      <c r="L597" s="67">
        <v>1010407.91</v>
      </c>
      <c r="M597" s="67">
        <v>1271986.32</v>
      </c>
      <c r="N597" s="1">
        <v>5.5</v>
      </c>
      <c r="O597" s="115" t="s">
        <v>6</v>
      </c>
      <c r="P597" s="4"/>
    </row>
    <row r="598" spans="1:16" x14ac:dyDescent="0.3">
      <c r="A598" s="4"/>
      <c r="B598" s="11" t="s">
        <v>123</v>
      </c>
      <c r="C598" s="1" t="s">
        <v>124</v>
      </c>
      <c r="E598" s="1" t="s">
        <v>125</v>
      </c>
      <c r="F598" s="1" t="s">
        <v>126</v>
      </c>
      <c r="G598" s="1" t="s">
        <v>487</v>
      </c>
      <c r="H598" s="1" t="s">
        <v>127</v>
      </c>
      <c r="I598" s="1" t="s">
        <v>71</v>
      </c>
      <c r="J598" s="67">
        <v>57770.43</v>
      </c>
      <c r="K598" s="67">
        <v>51207.47</v>
      </c>
      <c r="L598" s="67">
        <v>51530.38</v>
      </c>
      <c r="M598" s="67">
        <v>57770.43</v>
      </c>
      <c r="N598" s="1">
        <v>5.5</v>
      </c>
      <c r="O598" s="115" t="s">
        <v>6</v>
      </c>
      <c r="P598" s="4"/>
    </row>
    <row r="599" spans="1:16" x14ac:dyDescent="0.3">
      <c r="A599" s="4"/>
      <c r="B599" s="11" t="s">
        <v>130</v>
      </c>
      <c r="C599" s="1" t="s">
        <v>129</v>
      </c>
      <c r="E599" s="1" t="s">
        <v>125</v>
      </c>
      <c r="F599" s="1" t="s">
        <v>126</v>
      </c>
      <c r="G599" s="1" t="s">
        <v>199</v>
      </c>
      <c r="H599" s="1" t="s">
        <v>131</v>
      </c>
      <c r="I599" s="1" t="s">
        <v>71</v>
      </c>
      <c r="J599" s="67">
        <v>21123.07</v>
      </c>
      <c r="K599" s="67">
        <v>20390.63</v>
      </c>
      <c r="L599" s="67">
        <v>20070.8</v>
      </c>
      <c r="M599" s="67">
        <v>21123.07</v>
      </c>
      <c r="N599" s="1">
        <v>3.94</v>
      </c>
      <c r="O599" s="115" t="s">
        <v>6</v>
      </c>
      <c r="P599" s="4"/>
    </row>
    <row r="600" spans="1:16" x14ac:dyDescent="0.3">
      <c r="A600" s="4"/>
      <c r="B600" s="11" t="s">
        <v>128</v>
      </c>
      <c r="C600" s="1" t="s">
        <v>129</v>
      </c>
      <c r="E600" s="1" t="s">
        <v>125</v>
      </c>
      <c r="F600" s="1" t="s">
        <v>126</v>
      </c>
      <c r="G600" s="1" t="s">
        <v>200</v>
      </c>
      <c r="H600" s="1" t="s">
        <v>201</v>
      </c>
      <c r="I600" s="1" t="s">
        <v>71</v>
      </c>
      <c r="J600" s="67">
        <v>272874</v>
      </c>
      <c r="K600" s="67">
        <v>250000</v>
      </c>
      <c r="L600" s="67">
        <v>257204.32</v>
      </c>
      <c r="M600" s="67">
        <v>272874</v>
      </c>
      <c r="N600" s="1">
        <v>6.05</v>
      </c>
      <c r="O600" s="115" t="s">
        <v>6</v>
      </c>
      <c r="P600" s="4"/>
    </row>
    <row r="601" spans="1:16" x14ac:dyDescent="0.3">
      <c r="A601" s="4"/>
      <c r="B601" s="11" t="s">
        <v>128</v>
      </c>
      <c r="C601" s="1" t="s">
        <v>129</v>
      </c>
      <c r="E601" s="1" t="s">
        <v>125</v>
      </c>
      <c r="F601" s="1" t="s">
        <v>126</v>
      </c>
      <c r="G601" s="1" t="s">
        <v>202</v>
      </c>
      <c r="H601" s="1" t="s">
        <v>201</v>
      </c>
      <c r="I601" s="1" t="s">
        <v>71</v>
      </c>
      <c r="J601" s="67">
        <v>272874</v>
      </c>
      <c r="K601" s="67">
        <v>250000</v>
      </c>
      <c r="L601" s="67">
        <v>257204.32</v>
      </c>
      <c r="M601" s="67">
        <v>272874</v>
      </c>
      <c r="N601" s="1">
        <v>6.05</v>
      </c>
      <c r="O601" s="115" t="s">
        <v>6</v>
      </c>
      <c r="P601" s="4"/>
    </row>
    <row r="602" spans="1:16" x14ac:dyDescent="0.3">
      <c r="A602" s="4"/>
      <c r="B602" s="11" t="s">
        <v>128</v>
      </c>
      <c r="C602" s="1" t="s">
        <v>129</v>
      </c>
      <c r="E602" s="1" t="s">
        <v>125</v>
      </c>
      <c r="F602" s="1" t="s">
        <v>126</v>
      </c>
      <c r="G602" s="1" t="s">
        <v>203</v>
      </c>
      <c r="H602" s="1" t="s">
        <v>201</v>
      </c>
      <c r="I602" s="1" t="s">
        <v>71</v>
      </c>
      <c r="J602" s="67">
        <v>272874</v>
      </c>
      <c r="K602" s="67">
        <v>250000</v>
      </c>
      <c r="L602" s="67">
        <v>257204.32</v>
      </c>
      <c r="M602" s="67">
        <v>272874</v>
      </c>
      <c r="N602" s="1">
        <v>6.05</v>
      </c>
      <c r="O602" s="115" t="s">
        <v>6</v>
      </c>
      <c r="P602" s="4"/>
    </row>
    <row r="603" spans="1:16" x14ac:dyDescent="0.3">
      <c r="A603" s="4"/>
      <c r="B603" s="11" t="s">
        <v>128</v>
      </c>
      <c r="C603" s="1" t="s">
        <v>129</v>
      </c>
      <c r="E603" s="1" t="s">
        <v>125</v>
      </c>
      <c r="F603" s="1" t="s">
        <v>126</v>
      </c>
      <c r="G603" s="1" t="s">
        <v>204</v>
      </c>
      <c r="H603" s="1" t="s">
        <v>201</v>
      </c>
      <c r="I603" s="1" t="s">
        <v>71</v>
      </c>
      <c r="J603" s="67">
        <v>272874</v>
      </c>
      <c r="K603" s="67">
        <v>250000</v>
      </c>
      <c r="L603" s="67">
        <v>257204.32</v>
      </c>
      <c r="M603" s="67">
        <v>272874</v>
      </c>
      <c r="N603" s="1">
        <v>6.05</v>
      </c>
      <c r="O603" s="115" t="s">
        <v>6</v>
      </c>
      <c r="P603" s="4"/>
    </row>
    <row r="604" spans="1:16" x14ac:dyDescent="0.3">
      <c r="A604" s="4"/>
      <c r="B604" s="11" t="s">
        <v>128</v>
      </c>
      <c r="C604" s="1" t="s">
        <v>129</v>
      </c>
      <c r="E604" s="1" t="s">
        <v>125</v>
      </c>
      <c r="F604" s="1" t="s">
        <v>126</v>
      </c>
      <c r="G604" s="1" t="s">
        <v>205</v>
      </c>
      <c r="H604" s="1" t="s">
        <v>201</v>
      </c>
      <c r="I604" s="1" t="s">
        <v>71</v>
      </c>
      <c r="J604" s="67">
        <v>272874</v>
      </c>
      <c r="K604" s="67">
        <v>250000</v>
      </c>
      <c r="L604" s="67">
        <v>257204.32</v>
      </c>
      <c r="M604" s="67">
        <v>272874</v>
      </c>
      <c r="N604" s="1">
        <v>6.05</v>
      </c>
      <c r="O604" s="115" t="s">
        <v>6</v>
      </c>
      <c r="P604" s="4"/>
    </row>
    <row r="605" spans="1:16" x14ac:dyDescent="0.3">
      <c r="A605" s="4"/>
      <c r="B605" s="11" t="s">
        <v>128</v>
      </c>
      <c r="C605" s="1" t="s">
        <v>129</v>
      </c>
      <c r="E605" s="1" t="s">
        <v>125</v>
      </c>
      <c r="F605" s="1" t="s">
        <v>126</v>
      </c>
      <c r="G605" s="1" t="s">
        <v>206</v>
      </c>
      <c r="H605" s="1" t="s">
        <v>201</v>
      </c>
      <c r="I605" s="1" t="s">
        <v>71</v>
      </c>
      <c r="J605" s="67">
        <v>272874</v>
      </c>
      <c r="K605" s="67">
        <v>250000</v>
      </c>
      <c r="L605" s="67">
        <v>257204.32</v>
      </c>
      <c r="M605" s="67">
        <v>272874</v>
      </c>
      <c r="N605" s="1">
        <v>6.05</v>
      </c>
      <c r="O605" s="115" t="s">
        <v>6</v>
      </c>
      <c r="P605" s="4"/>
    </row>
    <row r="606" spans="1:16" x14ac:dyDescent="0.3">
      <c r="A606" s="4"/>
      <c r="B606" s="11" t="s">
        <v>128</v>
      </c>
      <c r="C606" s="1" t="s">
        <v>129</v>
      </c>
      <c r="E606" s="1" t="s">
        <v>125</v>
      </c>
      <c r="F606" s="1" t="s">
        <v>126</v>
      </c>
      <c r="G606" s="1" t="s">
        <v>207</v>
      </c>
      <c r="H606" s="1" t="s">
        <v>201</v>
      </c>
      <c r="I606" s="1" t="s">
        <v>71</v>
      </c>
      <c r="J606" s="67">
        <v>272874</v>
      </c>
      <c r="K606" s="67">
        <v>250000</v>
      </c>
      <c r="L606" s="67">
        <v>257204.32</v>
      </c>
      <c r="M606" s="67">
        <v>272874</v>
      </c>
      <c r="N606" s="1">
        <v>6.05</v>
      </c>
      <c r="O606" s="115" t="s">
        <v>6</v>
      </c>
      <c r="P606" s="4"/>
    </row>
    <row r="607" spans="1:16" x14ac:dyDescent="0.3">
      <c r="A607" s="4"/>
      <c r="B607" s="11" t="s">
        <v>128</v>
      </c>
      <c r="C607" s="1" t="s">
        <v>129</v>
      </c>
      <c r="E607" s="1" t="s">
        <v>125</v>
      </c>
      <c r="F607" s="1" t="s">
        <v>126</v>
      </c>
      <c r="G607" s="1" t="s">
        <v>208</v>
      </c>
      <c r="H607" s="1" t="s">
        <v>201</v>
      </c>
      <c r="I607" s="1" t="s">
        <v>71</v>
      </c>
      <c r="J607" s="67">
        <v>272874</v>
      </c>
      <c r="K607" s="67">
        <v>250000</v>
      </c>
      <c r="L607" s="67">
        <v>257204.32</v>
      </c>
      <c r="M607" s="67">
        <v>272874</v>
      </c>
      <c r="N607" s="1">
        <v>6.05</v>
      </c>
      <c r="O607" s="115" t="s">
        <v>6</v>
      </c>
      <c r="P607" s="4"/>
    </row>
    <row r="608" spans="1:16" x14ac:dyDescent="0.3">
      <c r="A608" s="4"/>
      <c r="B608" s="11" t="s">
        <v>128</v>
      </c>
      <c r="C608" s="1" t="s">
        <v>129</v>
      </c>
      <c r="E608" s="1" t="s">
        <v>125</v>
      </c>
      <c r="F608" s="1" t="s">
        <v>126</v>
      </c>
      <c r="G608" s="1" t="s">
        <v>209</v>
      </c>
      <c r="H608" s="1" t="s">
        <v>210</v>
      </c>
      <c r="I608" s="1" t="s">
        <v>71</v>
      </c>
      <c r="J608" s="67">
        <v>271849</v>
      </c>
      <c r="K608" s="67">
        <v>250354.53</v>
      </c>
      <c r="L608" s="67">
        <v>254552.71</v>
      </c>
      <c r="M608" s="67">
        <v>271849</v>
      </c>
      <c r="N608" s="1">
        <v>5.7</v>
      </c>
      <c r="O608" s="115" t="s">
        <v>6</v>
      </c>
      <c r="P608" s="4"/>
    </row>
    <row r="609" spans="1:16" x14ac:dyDescent="0.3">
      <c r="A609" s="4"/>
      <c r="B609" s="11" t="s">
        <v>128</v>
      </c>
      <c r="C609" s="1" t="s">
        <v>129</v>
      </c>
      <c r="E609" s="1" t="s">
        <v>125</v>
      </c>
      <c r="F609" s="1" t="s">
        <v>126</v>
      </c>
      <c r="G609" s="1" t="s">
        <v>211</v>
      </c>
      <c r="H609" s="1" t="s">
        <v>210</v>
      </c>
      <c r="I609" s="1" t="s">
        <v>71</v>
      </c>
      <c r="J609" s="67">
        <v>271849</v>
      </c>
      <c r="K609" s="67">
        <v>250354.53</v>
      </c>
      <c r="L609" s="67">
        <v>254552.71</v>
      </c>
      <c r="M609" s="67">
        <v>271849</v>
      </c>
      <c r="N609" s="1">
        <v>5.7</v>
      </c>
      <c r="O609" s="115" t="s">
        <v>6</v>
      </c>
      <c r="P609" s="4"/>
    </row>
    <row r="610" spans="1:16" x14ac:dyDescent="0.3">
      <c r="A610" s="4"/>
      <c r="B610" s="11" t="s">
        <v>128</v>
      </c>
      <c r="C610" s="1" t="s">
        <v>129</v>
      </c>
      <c r="E610" s="1" t="s">
        <v>125</v>
      </c>
      <c r="F610" s="1" t="s">
        <v>126</v>
      </c>
      <c r="G610" s="1" t="s">
        <v>212</v>
      </c>
      <c r="H610" s="1" t="s">
        <v>210</v>
      </c>
      <c r="I610" s="1" t="s">
        <v>71</v>
      </c>
      <c r="J610" s="67">
        <v>271849</v>
      </c>
      <c r="K610" s="67">
        <v>250354.53</v>
      </c>
      <c r="L610" s="67">
        <v>254552.71</v>
      </c>
      <c r="M610" s="67">
        <v>271849</v>
      </c>
      <c r="N610" s="1">
        <v>5.7</v>
      </c>
      <c r="O610" s="115" t="s">
        <v>6</v>
      </c>
      <c r="P610" s="4"/>
    </row>
    <row r="611" spans="1:16" x14ac:dyDescent="0.3">
      <c r="A611" s="4"/>
      <c r="B611" s="11" t="s">
        <v>128</v>
      </c>
      <c r="C611" s="1" t="s">
        <v>129</v>
      </c>
      <c r="E611" s="1" t="s">
        <v>125</v>
      </c>
      <c r="F611" s="1" t="s">
        <v>126</v>
      </c>
      <c r="G611" s="1" t="s">
        <v>213</v>
      </c>
      <c r="H611" s="1" t="s">
        <v>210</v>
      </c>
      <c r="I611" s="1" t="s">
        <v>71</v>
      </c>
      <c r="J611" s="67">
        <v>271849</v>
      </c>
      <c r="K611" s="67">
        <v>250354.53</v>
      </c>
      <c r="L611" s="67">
        <v>254552.71</v>
      </c>
      <c r="M611" s="67">
        <v>271849</v>
      </c>
      <c r="N611" s="1">
        <v>5.7</v>
      </c>
      <c r="O611" s="115" t="s">
        <v>6</v>
      </c>
      <c r="P611" s="4"/>
    </row>
    <row r="612" spans="1:16" x14ac:dyDescent="0.3">
      <c r="A612" s="4"/>
      <c r="B612" s="11" t="s">
        <v>128</v>
      </c>
      <c r="C612" s="1" t="s">
        <v>129</v>
      </c>
      <c r="E612" s="1" t="s">
        <v>125</v>
      </c>
      <c r="F612" s="1" t="s">
        <v>126</v>
      </c>
      <c r="G612" s="1" t="s">
        <v>488</v>
      </c>
      <c r="H612" s="1" t="s">
        <v>431</v>
      </c>
      <c r="I612" s="1" t="s">
        <v>71</v>
      </c>
      <c r="J612" s="67">
        <v>272874</v>
      </c>
      <c r="K612" s="67">
        <v>250415.22</v>
      </c>
      <c r="L612" s="67">
        <v>253162.83</v>
      </c>
      <c r="M612" s="67">
        <v>272874</v>
      </c>
      <c r="N612" s="1">
        <v>5.94</v>
      </c>
      <c r="O612" s="115" t="s">
        <v>6</v>
      </c>
      <c r="P612" s="4"/>
    </row>
    <row r="613" spans="1:16" x14ac:dyDescent="0.3">
      <c r="A613" s="4"/>
      <c r="B613" s="11" t="s">
        <v>128</v>
      </c>
      <c r="C613" s="1" t="s">
        <v>129</v>
      </c>
      <c r="E613" s="1" t="s">
        <v>125</v>
      </c>
      <c r="F613" s="1" t="s">
        <v>126</v>
      </c>
      <c r="G613" s="1" t="s">
        <v>489</v>
      </c>
      <c r="H613" s="1" t="s">
        <v>431</v>
      </c>
      <c r="I613" s="1" t="s">
        <v>71</v>
      </c>
      <c r="J613" s="67">
        <v>272874</v>
      </c>
      <c r="K613" s="67">
        <v>250415.22</v>
      </c>
      <c r="L613" s="67">
        <v>253162.83</v>
      </c>
      <c r="M613" s="67">
        <v>272874</v>
      </c>
      <c r="N613" s="1">
        <v>5.94</v>
      </c>
      <c r="O613" s="115" t="s">
        <v>6</v>
      </c>
      <c r="P613" s="4"/>
    </row>
    <row r="614" spans="1:16" x14ac:dyDescent="0.3">
      <c r="A614" s="4"/>
      <c r="B614" s="11" t="s">
        <v>128</v>
      </c>
      <c r="C614" s="1" t="s">
        <v>129</v>
      </c>
      <c r="E614" s="1" t="s">
        <v>125</v>
      </c>
      <c r="F614" s="1" t="s">
        <v>126</v>
      </c>
      <c r="G614" s="1" t="s">
        <v>490</v>
      </c>
      <c r="H614" s="1" t="s">
        <v>431</v>
      </c>
      <c r="I614" s="1" t="s">
        <v>71</v>
      </c>
      <c r="J614" s="67">
        <v>272874</v>
      </c>
      <c r="K614" s="67">
        <v>250415.22</v>
      </c>
      <c r="L614" s="67">
        <v>253162.83</v>
      </c>
      <c r="M614" s="67">
        <v>272874</v>
      </c>
      <c r="N614" s="1">
        <v>5.94</v>
      </c>
      <c r="O614" s="115" t="s">
        <v>6</v>
      </c>
      <c r="P614" s="4"/>
    </row>
    <row r="615" spans="1:16" x14ac:dyDescent="0.3">
      <c r="A615" s="4"/>
      <c r="B615" s="11" t="s">
        <v>128</v>
      </c>
      <c r="C615" s="1" t="s">
        <v>129</v>
      </c>
      <c r="E615" s="1" t="s">
        <v>125</v>
      </c>
      <c r="F615" s="1" t="s">
        <v>126</v>
      </c>
      <c r="G615" s="1" t="s">
        <v>491</v>
      </c>
      <c r="H615" s="1" t="s">
        <v>431</v>
      </c>
      <c r="I615" s="1" t="s">
        <v>71</v>
      </c>
      <c r="J615" s="67">
        <v>272874</v>
      </c>
      <c r="K615" s="67">
        <v>250415.22</v>
      </c>
      <c r="L615" s="67">
        <v>253162.83</v>
      </c>
      <c r="M615" s="67">
        <v>272874</v>
      </c>
      <c r="N615" s="1">
        <v>5.94</v>
      </c>
      <c r="O615" s="115" t="s">
        <v>6</v>
      </c>
      <c r="P615" s="4"/>
    </row>
    <row r="616" spans="1:16" x14ac:dyDescent="0.3">
      <c r="A616" s="4"/>
      <c r="B616" s="11" t="s">
        <v>128</v>
      </c>
      <c r="C616" s="1" t="s">
        <v>129</v>
      </c>
      <c r="E616" s="1" t="s">
        <v>125</v>
      </c>
      <c r="F616" s="1" t="s">
        <v>126</v>
      </c>
      <c r="G616" s="1" t="s">
        <v>492</v>
      </c>
      <c r="H616" s="1" t="s">
        <v>431</v>
      </c>
      <c r="I616" s="1" t="s">
        <v>71</v>
      </c>
      <c r="J616" s="67">
        <v>273063</v>
      </c>
      <c r="K616" s="67">
        <v>250767.8</v>
      </c>
      <c r="L616" s="67">
        <v>253426.16</v>
      </c>
      <c r="M616" s="67">
        <v>273063</v>
      </c>
      <c r="N616" s="1">
        <v>5.92</v>
      </c>
      <c r="O616" s="115" t="s">
        <v>6</v>
      </c>
      <c r="P616" s="4"/>
    </row>
    <row r="617" spans="1:16" x14ac:dyDescent="0.3">
      <c r="A617" s="4"/>
      <c r="B617" s="11" t="s">
        <v>128</v>
      </c>
      <c r="C617" s="1" t="s">
        <v>129</v>
      </c>
      <c r="E617" s="1" t="s">
        <v>125</v>
      </c>
      <c r="F617" s="1" t="s">
        <v>126</v>
      </c>
      <c r="G617" s="1" t="s">
        <v>493</v>
      </c>
      <c r="H617" s="1" t="s">
        <v>431</v>
      </c>
      <c r="I617" s="1" t="s">
        <v>71</v>
      </c>
      <c r="J617" s="67">
        <v>273063</v>
      </c>
      <c r="K617" s="67">
        <v>250767.8</v>
      </c>
      <c r="L617" s="67">
        <v>253426.16</v>
      </c>
      <c r="M617" s="67">
        <v>273063</v>
      </c>
      <c r="N617" s="1">
        <v>5.92</v>
      </c>
      <c r="O617" s="115" t="s">
        <v>6</v>
      </c>
      <c r="P617" s="4"/>
    </row>
    <row r="618" spans="1:16" x14ac:dyDescent="0.3">
      <c r="A618" s="4"/>
      <c r="B618" s="11" t="s">
        <v>128</v>
      </c>
      <c r="C618" s="1" t="s">
        <v>129</v>
      </c>
      <c r="E618" s="1" t="s">
        <v>125</v>
      </c>
      <c r="F618" s="1" t="s">
        <v>126</v>
      </c>
      <c r="G618" s="1" t="s">
        <v>494</v>
      </c>
      <c r="H618" s="1" t="s">
        <v>431</v>
      </c>
      <c r="I618" s="1" t="s">
        <v>71</v>
      </c>
      <c r="J618" s="67">
        <v>273063</v>
      </c>
      <c r="K618" s="67">
        <v>250767.8</v>
      </c>
      <c r="L618" s="67">
        <v>253426.16</v>
      </c>
      <c r="M618" s="67">
        <v>273063</v>
      </c>
      <c r="N618" s="1">
        <v>5.92</v>
      </c>
      <c r="O618" s="115" t="s">
        <v>6</v>
      </c>
      <c r="P618" s="4"/>
    </row>
    <row r="619" spans="1:16" x14ac:dyDescent="0.3">
      <c r="A619" s="4"/>
      <c r="B619" s="11" t="s">
        <v>128</v>
      </c>
      <c r="C619" s="1" t="s">
        <v>129</v>
      </c>
      <c r="E619" s="1" t="s">
        <v>125</v>
      </c>
      <c r="F619" s="1" t="s">
        <v>126</v>
      </c>
      <c r="G619" s="1" t="s">
        <v>495</v>
      </c>
      <c r="H619" s="1" t="s">
        <v>431</v>
      </c>
      <c r="I619" s="1" t="s">
        <v>71</v>
      </c>
      <c r="J619" s="67">
        <v>273063</v>
      </c>
      <c r="K619" s="67">
        <v>250767.8</v>
      </c>
      <c r="L619" s="67">
        <v>253426.16</v>
      </c>
      <c r="M619" s="67">
        <v>273063</v>
      </c>
      <c r="N619" s="1">
        <v>5.92</v>
      </c>
      <c r="O619" s="115" t="s">
        <v>6</v>
      </c>
      <c r="P619" s="4"/>
    </row>
    <row r="620" spans="1:16" x14ac:dyDescent="0.3">
      <c r="A620" s="4"/>
      <c r="B620" s="11" t="s">
        <v>132</v>
      </c>
      <c r="C620" s="1" t="s">
        <v>133</v>
      </c>
      <c r="D620" s="1" t="s">
        <v>475</v>
      </c>
      <c r="E620" s="1" t="s">
        <v>125</v>
      </c>
      <c r="F620" s="1" t="s">
        <v>126</v>
      </c>
      <c r="G620" s="1" t="s">
        <v>214</v>
      </c>
      <c r="H620" s="1" t="s">
        <v>134</v>
      </c>
      <c r="I620" s="1" t="s">
        <v>71</v>
      </c>
      <c r="J620" s="67">
        <v>12792.32</v>
      </c>
      <c r="K620" s="67">
        <v>10120.83</v>
      </c>
      <c r="L620" s="67">
        <v>10133.98</v>
      </c>
      <c r="M620" s="67">
        <v>12792.32</v>
      </c>
      <c r="N620" s="1">
        <v>7</v>
      </c>
      <c r="O620" s="115" t="s">
        <v>6</v>
      </c>
      <c r="P620" s="4"/>
    </row>
    <row r="621" spans="1:16" x14ac:dyDescent="0.3">
      <c r="A621" s="4"/>
      <c r="B621" s="11" t="s">
        <v>132</v>
      </c>
      <c r="C621" s="1" t="s">
        <v>133</v>
      </c>
      <c r="D621" s="1" t="s">
        <v>475</v>
      </c>
      <c r="E621" s="1" t="s">
        <v>125</v>
      </c>
      <c r="F621" s="1" t="s">
        <v>126</v>
      </c>
      <c r="G621" s="1" t="s">
        <v>215</v>
      </c>
      <c r="H621" s="1" t="s">
        <v>134</v>
      </c>
      <c r="I621" s="1" t="s">
        <v>71</v>
      </c>
      <c r="J621" s="67">
        <v>120942.52</v>
      </c>
      <c r="K621" s="67">
        <v>106863</v>
      </c>
      <c r="L621" s="67">
        <v>101469.2</v>
      </c>
      <c r="M621" s="67">
        <v>120942.52</v>
      </c>
      <c r="N621" s="1">
        <v>7</v>
      </c>
      <c r="O621" s="115" t="s">
        <v>6</v>
      </c>
      <c r="P621" s="4"/>
    </row>
    <row r="622" spans="1:16" x14ac:dyDescent="0.3">
      <c r="A622" s="4"/>
      <c r="B622" s="11" t="s">
        <v>130</v>
      </c>
      <c r="C622" s="1" t="s">
        <v>133</v>
      </c>
      <c r="D622" s="1" t="s">
        <v>475</v>
      </c>
      <c r="E622" s="1" t="s">
        <v>125</v>
      </c>
      <c r="F622" s="1" t="s">
        <v>126</v>
      </c>
      <c r="G622" s="1" t="s">
        <v>216</v>
      </c>
      <c r="H622" s="1" t="s">
        <v>135</v>
      </c>
      <c r="I622" s="1" t="s">
        <v>71</v>
      </c>
      <c r="J622" s="67">
        <v>129917.8</v>
      </c>
      <c r="K622" s="67">
        <v>100561.64</v>
      </c>
      <c r="L622" s="67">
        <v>100782.22</v>
      </c>
      <c r="M622" s="67">
        <v>129917.8</v>
      </c>
      <c r="N622" s="1">
        <v>6</v>
      </c>
      <c r="O622" s="115" t="s">
        <v>6</v>
      </c>
      <c r="P622" s="4"/>
    </row>
    <row r="623" spans="1:16" x14ac:dyDescent="0.3">
      <c r="A623" s="4"/>
      <c r="B623" s="11" t="s">
        <v>130</v>
      </c>
      <c r="C623" s="1" t="s">
        <v>133</v>
      </c>
      <c r="D623" s="1" t="s">
        <v>475</v>
      </c>
      <c r="E623" s="1" t="s">
        <v>125</v>
      </c>
      <c r="F623" s="1" t="s">
        <v>126</v>
      </c>
      <c r="G623" s="1" t="s">
        <v>217</v>
      </c>
      <c r="H623" s="1" t="s">
        <v>136</v>
      </c>
      <c r="I623" s="1" t="s">
        <v>71</v>
      </c>
      <c r="J623" s="67">
        <v>31217.37</v>
      </c>
      <c r="K623" s="67">
        <v>25375.86</v>
      </c>
      <c r="L623" s="67">
        <v>25210.81</v>
      </c>
      <c r="M623" s="67">
        <v>31217.37</v>
      </c>
      <c r="N623" s="1">
        <v>5.25</v>
      </c>
      <c r="O623" s="115" t="s">
        <v>6</v>
      </c>
      <c r="P623" s="4"/>
    </row>
    <row r="624" spans="1:16" x14ac:dyDescent="0.3">
      <c r="A624" s="4"/>
      <c r="B624" s="11" t="s">
        <v>132</v>
      </c>
      <c r="C624" s="1" t="s">
        <v>133</v>
      </c>
      <c r="D624" s="1" t="s">
        <v>475</v>
      </c>
      <c r="E624" s="1" t="s">
        <v>125</v>
      </c>
      <c r="F624" s="1" t="s">
        <v>126</v>
      </c>
      <c r="G624" s="1" t="s">
        <v>218</v>
      </c>
      <c r="H624" s="1" t="s">
        <v>134</v>
      </c>
      <c r="I624" s="1" t="s">
        <v>71</v>
      </c>
      <c r="J624" s="67">
        <v>7977.28</v>
      </c>
      <c r="K624" s="67">
        <v>7235.77</v>
      </c>
      <c r="L624" s="67">
        <v>7098.84</v>
      </c>
      <c r="M624" s="67">
        <v>7977.28</v>
      </c>
      <c r="N624" s="1">
        <v>5.74</v>
      </c>
      <c r="O624" s="115" t="s">
        <v>6</v>
      </c>
      <c r="P624" s="4"/>
    </row>
    <row r="625" spans="1:16" x14ac:dyDescent="0.3">
      <c r="A625" s="4"/>
      <c r="B625" s="11" t="s">
        <v>132</v>
      </c>
      <c r="C625" s="1" t="s">
        <v>133</v>
      </c>
      <c r="D625" s="1" t="s">
        <v>475</v>
      </c>
      <c r="E625" s="1" t="s">
        <v>125</v>
      </c>
      <c r="F625" s="1" t="s">
        <v>126</v>
      </c>
      <c r="G625" s="1" t="s">
        <v>219</v>
      </c>
      <c r="H625" s="1" t="s">
        <v>134</v>
      </c>
      <c r="I625" s="1" t="s">
        <v>71</v>
      </c>
      <c r="J625" s="67">
        <v>11396.16</v>
      </c>
      <c r="K625" s="67">
        <v>10336.83</v>
      </c>
      <c r="L625" s="67">
        <v>10141.200000000001</v>
      </c>
      <c r="M625" s="67">
        <v>11396.16</v>
      </c>
      <c r="N625" s="1">
        <v>5.74</v>
      </c>
      <c r="O625" s="115" t="s">
        <v>6</v>
      </c>
      <c r="P625" s="4"/>
    </row>
    <row r="626" spans="1:16" x14ac:dyDescent="0.3">
      <c r="A626" s="4"/>
      <c r="B626" s="11" t="s">
        <v>130</v>
      </c>
      <c r="C626" s="1" t="s">
        <v>133</v>
      </c>
      <c r="D626" s="1" t="s">
        <v>475</v>
      </c>
      <c r="E626" s="1" t="s">
        <v>125</v>
      </c>
      <c r="F626" s="1" t="s">
        <v>126</v>
      </c>
      <c r="G626" s="1" t="s">
        <v>220</v>
      </c>
      <c r="H626" s="1" t="s">
        <v>135</v>
      </c>
      <c r="I626" s="1" t="s">
        <v>71</v>
      </c>
      <c r="J626" s="67">
        <v>61219.25</v>
      </c>
      <c r="K626" s="67">
        <v>50000</v>
      </c>
      <c r="L626" s="67">
        <v>50343.87</v>
      </c>
      <c r="M626" s="67">
        <v>61219.25</v>
      </c>
      <c r="N626" s="1">
        <v>6</v>
      </c>
      <c r="O626" s="115" t="s">
        <v>6</v>
      </c>
      <c r="P626" s="4"/>
    </row>
    <row r="627" spans="1:16" x14ac:dyDescent="0.3">
      <c r="A627" s="4"/>
      <c r="B627" s="11" t="s">
        <v>130</v>
      </c>
      <c r="C627" s="1" t="s">
        <v>133</v>
      </c>
      <c r="D627" s="1" t="s">
        <v>475</v>
      </c>
      <c r="E627" s="1" t="s">
        <v>125</v>
      </c>
      <c r="F627" s="1" t="s">
        <v>126</v>
      </c>
      <c r="G627" s="1" t="s">
        <v>221</v>
      </c>
      <c r="H627" s="1" t="s">
        <v>135</v>
      </c>
      <c r="I627" s="1" t="s">
        <v>71</v>
      </c>
      <c r="J627" s="67">
        <v>61219.25</v>
      </c>
      <c r="K627" s="67">
        <v>50000</v>
      </c>
      <c r="L627" s="67">
        <v>50343.87</v>
      </c>
      <c r="M627" s="67">
        <v>61219.25</v>
      </c>
      <c r="N627" s="1">
        <v>6</v>
      </c>
      <c r="O627" s="115" t="s">
        <v>6</v>
      </c>
      <c r="P627" s="4"/>
    </row>
    <row r="628" spans="1:16" x14ac:dyDescent="0.3">
      <c r="A628" s="4"/>
      <c r="B628" s="11" t="s">
        <v>130</v>
      </c>
      <c r="C628" s="1" t="s">
        <v>133</v>
      </c>
      <c r="D628" s="1" t="s">
        <v>475</v>
      </c>
      <c r="E628" s="1" t="s">
        <v>125</v>
      </c>
      <c r="F628" s="1" t="s">
        <v>126</v>
      </c>
      <c r="G628" s="1" t="s">
        <v>222</v>
      </c>
      <c r="H628" s="1" t="s">
        <v>135</v>
      </c>
      <c r="I628" s="1" t="s">
        <v>71</v>
      </c>
      <c r="J628" s="67">
        <v>61219.25</v>
      </c>
      <c r="K628" s="67">
        <v>50000</v>
      </c>
      <c r="L628" s="67">
        <v>50343.87</v>
      </c>
      <c r="M628" s="67">
        <v>61219.25</v>
      </c>
      <c r="N628" s="1">
        <v>6</v>
      </c>
      <c r="O628" s="115" t="s">
        <v>6</v>
      </c>
      <c r="P628" s="4"/>
    </row>
    <row r="629" spans="1:16" x14ac:dyDescent="0.3">
      <c r="A629" s="4"/>
      <c r="B629" s="11" t="s">
        <v>130</v>
      </c>
      <c r="C629" s="1" t="s">
        <v>133</v>
      </c>
      <c r="D629" s="1" t="s">
        <v>475</v>
      </c>
      <c r="E629" s="1" t="s">
        <v>125</v>
      </c>
      <c r="F629" s="1" t="s">
        <v>126</v>
      </c>
      <c r="G629" s="1" t="s">
        <v>222</v>
      </c>
      <c r="H629" s="1" t="s">
        <v>135</v>
      </c>
      <c r="I629" s="1" t="s">
        <v>71</v>
      </c>
      <c r="J629" s="67">
        <v>61219.25</v>
      </c>
      <c r="K629" s="67">
        <v>50000</v>
      </c>
      <c r="L629" s="67">
        <v>50343.87</v>
      </c>
      <c r="M629" s="67">
        <v>61219.25</v>
      </c>
      <c r="N629" s="1">
        <v>6</v>
      </c>
      <c r="O629" s="115" t="s">
        <v>6</v>
      </c>
      <c r="P629" s="4"/>
    </row>
    <row r="630" spans="1:16" x14ac:dyDescent="0.3">
      <c r="A630" s="4"/>
      <c r="B630" s="11" t="s">
        <v>130</v>
      </c>
      <c r="C630" s="1" t="s">
        <v>133</v>
      </c>
      <c r="D630" s="1" t="s">
        <v>475</v>
      </c>
      <c r="E630" s="1" t="s">
        <v>125</v>
      </c>
      <c r="F630" s="1" t="s">
        <v>126</v>
      </c>
      <c r="G630" s="1" t="s">
        <v>223</v>
      </c>
      <c r="H630" s="1" t="s">
        <v>135</v>
      </c>
      <c r="I630" s="1" t="s">
        <v>71</v>
      </c>
      <c r="J630" s="67">
        <v>61219.25</v>
      </c>
      <c r="K630" s="67">
        <v>50000</v>
      </c>
      <c r="L630" s="67">
        <v>50343.87</v>
      </c>
      <c r="M630" s="67">
        <v>61219.25</v>
      </c>
      <c r="N630" s="1">
        <v>6</v>
      </c>
      <c r="O630" s="115" t="s">
        <v>6</v>
      </c>
      <c r="P630" s="4"/>
    </row>
    <row r="631" spans="1:16" x14ac:dyDescent="0.3">
      <c r="A631" s="4"/>
      <c r="B631" s="11" t="s">
        <v>130</v>
      </c>
      <c r="C631" s="1" t="s">
        <v>133</v>
      </c>
      <c r="D631" s="1" t="s">
        <v>475</v>
      </c>
      <c r="E631" s="1" t="s">
        <v>125</v>
      </c>
      <c r="F631" s="1" t="s">
        <v>126</v>
      </c>
      <c r="G631" s="1" t="s">
        <v>224</v>
      </c>
      <c r="H631" s="1" t="s">
        <v>135</v>
      </c>
      <c r="I631" s="1" t="s">
        <v>71</v>
      </c>
      <c r="J631" s="67">
        <v>61219.25</v>
      </c>
      <c r="K631" s="67">
        <v>50000</v>
      </c>
      <c r="L631" s="67">
        <v>50343.87</v>
      </c>
      <c r="M631" s="67">
        <v>61219.25</v>
      </c>
      <c r="N631" s="1">
        <v>6</v>
      </c>
      <c r="O631" s="115" t="s">
        <v>6</v>
      </c>
      <c r="P631" s="4"/>
    </row>
    <row r="632" spans="1:16" x14ac:dyDescent="0.3">
      <c r="A632" s="4"/>
      <c r="B632" s="11" t="s">
        <v>130</v>
      </c>
      <c r="C632" s="1" t="s">
        <v>133</v>
      </c>
      <c r="D632" s="1" t="s">
        <v>475</v>
      </c>
      <c r="E632" s="1" t="s">
        <v>125</v>
      </c>
      <c r="F632" s="1" t="s">
        <v>126</v>
      </c>
      <c r="G632" s="1" t="s">
        <v>224</v>
      </c>
      <c r="H632" s="1" t="s">
        <v>135</v>
      </c>
      <c r="I632" s="1" t="s">
        <v>71</v>
      </c>
      <c r="J632" s="67">
        <v>61219.25</v>
      </c>
      <c r="K632" s="67">
        <v>50000</v>
      </c>
      <c r="L632" s="67">
        <v>50343.87</v>
      </c>
      <c r="M632" s="67">
        <v>61219.25</v>
      </c>
      <c r="N632" s="1">
        <v>6</v>
      </c>
      <c r="O632" s="115" t="s">
        <v>6</v>
      </c>
      <c r="P632" s="4"/>
    </row>
    <row r="633" spans="1:16" x14ac:dyDescent="0.3">
      <c r="A633" s="4"/>
      <c r="B633" s="11" t="s">
        <v>130</v>
      </c>
      <c r="C633" s="1" t="s">
        <v>133</v>
      </c>
      <c r="D633" s="1" t="s">
        <v>475</v>
      </c>
      <c r="E633" s="1" t="s">
        <v>125</v>
      </c>
      <c r="F633" s="1" t="s">
        <v>126</v>
      </c>
      <c r="G633" s="1" t="s">
        <v>225</v>
      </c>
      <c r="H633" s="1" t="s">
        <v>135</v>
      </c>
      <c r="I633" s="1" t="s">
        <v>71</v>
      </c>
      <c r="J633" s="67">
        <v>61219.25</v>
      </c>
      <c r="K633" s="67">
        <v>50000</v>
      </c>
      <c r="L633" s="67">
        <v>50343.87</v>
      </c>
      <c r="M633" s="67">
        <v>61219.25</v>
      </c>
      <c r="N633" s="1">
        <v>6</v>
      </c>
      <c r="O633" s="115" t="s">
        <v>6</v>
      </c>
      <c r="P633" s="4"/>
    </row>
    <row r="634" spans="1:16" x14ac:dyDescent="0.3">
      <c r="A634" s="4"/>
      <c r="B634" s="11" t="s">
        <v>130</v>
      </c>
      <c r="C634" s="1" t="s">
        <v>133</v>
      </c>
      <c r="D634" s="1" t="s">
        <v>475</v>
      </c>
      <c r="E634" s="1" t="s">
        <v>125</v>
      </c>
      <c r="F634" s="1" t="s">
        <v>126</v>
      </c>
      <c r="G634" s="1" t="s">
        <v>226</v>
      </c>
      <c r="H634" s="1" t="s">
        <v>135</v>
      </c>
      <c r="I634" s="1" t="s">
        <v>71</v>
      </c>
      <c r="J634" s="67">
        <v>61219.25</v>
      </c>
      <c r="K634" s="67">
        <v>50000</v>
      </c>
      <c r="L634" s="67">
        <v>50343.87</v>
      </c>
      <c r="M634" s="67">
        <v>61219.25</v>
      </c>
      <c r="N634" s="1">
        <v>6</v>
      </c>
      <c r="O634" s="115" t="s">
        <v>6</v>
      </c>
      <c r="P634" s="4"/>
    </row>
    <row r="635" spans="1:16" x14ac:dyDescent="0.3">
      <c r="A635" s="4"/>
      <c r="B635" s="11" t="s">
        <v>130</v>
      </c>
      <c r="C635" s="1" t="s">
        <v>133</v>
      </c>
      <c r="D635" s="1" t="s">
        <v>475</v>
      </c>
      <c r="E635" s="1" t="s">
        <v>125</v>
      </c>
      <c r="F635" s="1" t="s">
        <v>126</v>
      </c>
      <c r="G635" s="1" t="s">
        <v>227</v>
      </c>
      <c r="H635" s="1" t="s">
        <v>135</v>
      </c>
      <c r="I635" s="1" t="s">
        <v>71</v>
      </c>
      <c r="J635" s="67">
        <v>61219.25</v>
      </c>
      <c r="K635" s="67">
        <v>50000</v>
      </c>
      <c r="L635" s="67">
        <v>50343.87</v>
      </c>
      <c r="M635" s="67">
        <v>61219.25</v>
      </c>
      <c r="N635" s="1">
        <v>6</v>
      </c>
      <c r="O635" s="115" t="s">
        <v>6</v>
      </c>
      <c r="P635" s="4"/>
    </row>
    <row r="636" spans="1:16" x14ac:dyDescent="0.3">
      <c r="A636" s="4"/>
      <c r="B636" s="11" t="s">
        <v>132</v>
      </c>
      <c r="C636" s="1" t="s">
        <v>133</v>
      </c>
      <c r="D636" s="1" t="s">
        <v>475</v>
      </c>
      <c r="E636" s="1" t="s">
        <v>125</v>
      </c>
      <c r="F636" s="1" t="s">
        <v>126</v>
      </c>
      <c r="G636" s="1" t="s">
        <v>228</v>
      </c>
      <c r="H636" s="1" t="s">
        <v>134</v>
      </c>
      <c r="I636" s="1" t="s">
        <v>71</v>
      </c>
      <c r="J636" s="67">
        <v>4488.67</v>
      </c>
      <c r="K636" s="67">
        <v>4078.97</v>
      </c>
      <c r="L636" s="67">
        <v>4055.32</v>
      </c>
      <c r="M636" s="67">
        <v>4488.67</v>
      </c>
      <c r="N636" s="1">
        <v>6.25</v>
      </c>
      <c r="O636" s="115" t="s">
        <v>6</v>
      </c>
      <c r="P636" s="4"/>
    </row>
    <row r="637" spans="1:16" x14ac:dyDescent="0.3">
      <c r="A637" s="4"/>
      <c r="B637" s="11" t="s">
        <v>130</v>
      </c>
      <c r="C637" s="1" t="s">
        <v>133</v>
      </c>
      <c r="D637" s="1" t="s">
        <v>475</v>
      </c>
      <c r="E637" s="1" t="s">
        <v>125</v>
      </c>
      <c r="F637" s="1" t="s">
        <v>126</v>
      </c>
      <c r="G637" s="1" t="s">
        <v>229</v>
      </c>
      <c r="H637" s="1" t="s">
        <v>135</v>
      </c>
      <c r="I637" s="1" t="s">
        <v>71</v>
      </c>
      <c r="J637" s="67">
        <v>6121.85</v>
      </c>
      <c r="K637" s="67">
        <v>5012.34</v>
      </c>
      <c r="L637" s="67">
        <v>5034.43</v>
      </c>
      <c r="M637" s="67">
        <v>6121.85</v>
      </c>
      <c r="N637" s="1">
        <v>6</v>
      </c>
      <c r="O637" s="115" t="s">
        <v>6</v>
      </c>
      <c r="P637" s="4"/>
    </row>
    <row r="638" spans="1:16" x14ac:dyDescent="0.3">
      <c r="A638" s="4"/>
      <c r="B638" s="11" t="s">
        <v>132</v>
      </c>
      <c r="C638" s="1" t="s">
        <v>133</v>
      </c>
      <c r="D638" s="1" t="s">
        <v>475</v>
      </c>
      <c r="E638" s="1" t="s">
        <v>125</v>
      </c>
      <c r="F638" s="1" t="s">
        <v>126</v>
      </c>
      <c r="G638" s="1" t="s">
        <v>230</v>
      </c>
      <c r="H638" s="1" t="s">
        <v>137</v>
      </c>
      <c r="I638" s="1" t="s">
        <v>71</v>
      </c>
      <c r="J638" s="67">
        <v>35075</v>
      </c>
      <c r="K638" s="67">
        <v>26443.78</v>
      </c>
      <c r="L638" s="67">
        <v>26153.759999999998</v>
      </c>
      <c r="M638" s="67">
        <v>35075</v>
      </c>
      <c r="N638" s="1">
        <v>7</v>
      </c>
      <c r="O638" s="115" t="s">
        <v>6</v>
      </c>
      <c r="P638" s="4"/>
    </row>
    <row r="639" spans="1:16" x14ac:dyDescent="0.3">
      <c r="A639" s="4"/>
      <c r="B639" s="11" t="s">
        <v>132</v>
      </c>
      <c r="C639" s="1" t="s">
        <v>133</v>
      </c>
      <c r="D639" s="1" t="s">
        <v>475</v>
      </c>
      <c r="E639" s="1" t="s">
        <v>125</v>
      </c>
      <c r="F639" s="1" t="s">
        <v>126</v>
      </c>
      <c r="G639" s="1" t="s">
        <v>231</v>
      </c>
      <c r="H639" s="1" t="s">
        <v>134</v>
      </c>
      <c r="I639" s="1" t="s">
        <v>71</v>
      </c>
      <c r="J639" s="67">
        <v>9628.2800000000007</v>
      </c>
      <c r="K639" s="67">
        <v>9013.7999999999993</v>
      </c>
      <c r="L639" s="67">
        <v>9120.59</v>
      </c>
      <c r="M639" s="67">
        <v>9628.2800000000007</v>
      </c>
      <c r="N639" s="1">
        <v>7</v>
      </c>
      <c r="O639" s="115" t="s">
        <v>6</v>
      </c>
      <c r="P639" s="4"/>
    </row>
    <row r="640" spans="1:16" x14ac:dyDescent="0.3">
      <c r="A640" s="4"/>
      <c r="B640" s="11" t="s">
        <v>132</v>
      </c>
      <c r="C640" s="1" t="s">
        <v>133</v>
      </c>
      <c r="D640" s="1" t="s">
        <v>475</v>
      </c>
      <c r="E640" s="1" t="s">
        <v>125</v>
      </c>
      <c r="F640" s="1" t="s">
        <v>126</v>
      </c>
      <c r="G640" s="1" t="s">
        <v>232</v>
      </c>
      <c r="H640" s="1" t="s">
        <v>134</v>
      </c>
      <c r="I640" s="1" t="s">
        <v>71</v>
      </c>
      <c r="J640" s="67">
        <v>10523.56</v>
      </c>
      <c r="K640" s="67">
        <v>10147.67</v>
      </c>
      <c r="L640" s="67">
        <v>10134</v>
      </c>
      <c r="M640" s="67">
        <v>10523.56</v>
      </c>
      <c r="N640" s="1">
        <v>7</v>
      </c>
      <c r="O640" s="115" t="s">
        <v>6</v>
      </c>
      <c r="P640" s="4"/>
    </row>
    <row r="641" spans="1:16" x14ac:dyDescent="0.3">
      <c r="A641" s="4"/>
      <c r="B641" s="11" t="s">
        <v>132</v>
      </c>
      <c r="C641" s="1" t="s">
        <v>133</v>
      </c>
      <c r="D641" s="1" t="s">
        <v>475</v>
      </c>
      <c r="E641" s="1" t="s">
        <v>125</v>
      </c>
      <c r="F641" s="1" t="s">
        <v>126</v>
      </c>
      <c r="G641" s="1" t="s">
        <v>496</v>
      </c>
      <c r="H641" s="1" t="s">
        <v>497</v>
      </c>
      <c r="I641" s="1" t="s">
        <v>71</v>
      </c>
      <c r="J641" s="67">
        <v>2517480.2000000002</v>
      </c>
      <c r="K641" s="67">
        <v>2515068.4900000002</v>
      </c>
      <c r="L641" s="67">
        <v>2516446.33</v>
      </c>
      <c r="M641" s="67">
        <v>2517480.2000000002</v>
      </c>
      <c r="N641" s="1">
        <v>5</v>
      </c>
      <c r="O641" s="115" t="s">
        <v>6</v>
      </c>
      <c r="P641" s="4"/>
    </row>
    <row r="642" spans="1:16" x14ac:dyDescent="0.3">
      <c r="A642" s="4"/>
      <c r="B642" s="11" t="s">
        <v>132</v>
      </c>
      <c r="C642" s="1" t="s">
        <v>138</v>
      </c>
      <c r="E642" s="1" t="s">
        <v>125</v>
      </c>
      <c r="F642" s="1" t="s">
        <v>126</v>
      </c>
      <c r="G642" s="1" t="s">
        <v>233</v>
      </c>
      <c r="H642" s="1" t="s">
        <v>139</v>
      </c>
      <c r="I642" s="1" t="s">
        <v>71</v>
      </c>
      <c r="J642" s="67">
        <v>6802.48</v>
      </c>
      <c r="K642" s="67">
        <v>5115.0600000000004</v>
      </c>
      <c r="L642" s="67">
        <v>5130.59</v>
      </c>
      <c r="M642" s="67">
        <v>6802.48</v>
      </c>
      <c r="N642" s="1">
        <v>6</v>
      </c>
      <c r="O642" s="115" t="s">
        <v>6</v>
      </c>
      <c r="P642" s="4"/>
    </row>
    <row r="643" spans="1:16" x14ac:dyDescent="0.3">
      <c r="A643" s="4"/>
      <c r="B643" s="11" t="s">
        <v>123</v>
      </c>
      <c r="C643" s="1" t="s">
        <v>138</v>
      </c>
      <c r="E643" s="1" t="s">
        <v>125</v>
      </c>
      <c r="F643" s="1" t="s">
        <v>126</v>
      </c>
      <c r="G643" s="1" t="s">
        <v>234</v>
      </c>
      <c r="H643" s="1" t="s">
        <v>140</v>
      </c>
      <c r="I643" s="1" t="s">
        <v>71</v>
      </c>
      <c r="J643" s="67">
        <v>2137500</v>
      </c>
      <c r="K643" s="67">
        <v>1843388.89</v>
      </c>
      <c r="L643" s="67">
        <v>1963818.2</v>
      </c>
      <c r="M643" s="67">
        <v>2137500</v>
      </c>
      <c r="N643" s="1">
        <v>6.7</v>
      </c>
      <c r="O643" s="115" t="s">
        <v>6</v>
      </c>
      <c r="P643" s="4"/>
    </row>
    <row r="644" spans="1:16" x14ac:dyDescent="0.3">
      <c r="A644" s="4"/>
      <c r="B644" s="11" t="s">
        <v>132</v>
      </c>
      <c r="C644" s="1" t="s">
        <v>138</v>
      </c>
      <c r="E644" s="1" t="s">
        <v>125</v>
      </c>
      <c r="F644" s="1" t="s">
        <v>126</v>
      </c>
      <c r="G644" s="1" t="s">
        <v>235</v>
      </c>
      <c r="H644" s="1" t="s">
        <v>141</v>
      </c>
      <c r="I644" s="1" t="s">
        <v>71</v>
      </c>
      <c r="J644" s="67">
        <v>122595.97</v>
      </c>
      <c r="K644" s="67">
        <v>95547.13</v>
      </c>
      <c r="L644" s="67">
        <v>96486.43</v>
      </c>
      <c r="M644" s="67">
        <v>122595.97</v>
      </c>
      <c r="N644" s="1">
        <v>6.75</v>
      </c>
      <c r="O644" s="115" t="s">
        <v>6</v>
      </c>
      <c r="P644" s="4"/>
    </row>
    <row r="645" spans="1:16" x14ac:dyDescent="0.3">
      <c r="A645" s="4"/>
      <c r="B645" s="11" t="s">
        <v>132</v>
      </c>
      <c r="C645" s="1" t="s">
        <v>138</v>
      </c>
      <c r="E645" s="1" t="s">
        <v>125</v>
      </c>
      <c r="F645" s="1" t="s">
        <v>126</v>
      </c>
      <c r="G645" s="1" t="s">
        <v>236</v>
      </c>
      <c r="H645" s="1" t="s">
        <v>142</v>
      </c>
      <c r="I645" s="1" t="s">
        <v>71</v>
      </c>
      <c r="J645" s="67">
        <v>234438.36</v>
      </c>
      <c r="K645" s="67">
        <v>220399.83</v>
      </c>
      <c r="L645" s="67">
        <v>220098.38</v>
      </c>
      <c r="M645" s="67">
        <v>234438.36</v>
      </c>
      <c r="N645" s="1">
        <v>6</v>
      </c>
      <c r="O645" s="115" t="s">
        <v>6</v>
      </c>
      <c r="P645" s="4"/>
    </row>
    <row r="646" spans="1:16" x14ac:dyDescent="0.3">
      <c r="A646" s="4"/>
      <c r="B646" s="11" t="s">
        <v>123</v>
      </c>
      <c r="C646" s="1" t="s">
        <v>138</v>
      </c>
      <c r="E646" s="1" t="s">
        <v>125</v>
      </c>
      <c r="F646" s="1" t="s">
        <v>126</v>
      </c>
      <c r="G646" s="1" t="s">
        <v>237</v>
      </c>
      <c r="H646" s="1" t="s">
        <v>140</v>
      </c>
      <c r="I646" s="1" t="s">
        <v>71</v>
      </c>
      <c r="J646" s="67">
        <v>1055000</v>
      </c>
      <c r="K646" s="67">
        <v>957548.62</v>
      </c>
      <c r="L646" s="67">
        <v>985858.53</v>
      </c>
      <c r="M646" s="67">
        <v>1055000</v>
      </c>
      <c r="N646" s="1">
        <v>6.09</v>
      </c>
      <c r="O646" s="115" t="s">
        <v>6</v>
      </c>
      <c r="P646" s="4"/>
    </row>
    <row r="647" spans="1:16" x14ac:dyDescent="0.3">
      <c r="A647" s="4"/>
      <c r="B647" s="11" t="s">
        <v>123</v>
      </c>
      <c r="C647" s="1" t="s">
        <v>138</v>
      </c>
      <c r="E647" s="1" t="s">
        <v>125</v>
      </c>
      <c r="F647" s="1" t="s">
        <v>126</v>
      </c>
      <c r="G647" s="1" t="s">
        <v>238</v>
      </c>
      <c r="H647" s="1" t="s">
        <v>140</v>
      </c>
      <c r="I647" s="1" t="s">
        <v>71</v>
      </c>
      <c r="J647" s="67">
        <v>1055000</v>
      </c>
      <c r="K647" s="67">
        <v>963568.05</v>
      </c>
      <c r="L647" s="67">
        <v>984880.5</v>
      </c>
      <c r="M647" s="67">
        <v>1055000</v>
      </c>
      <c r="N647" s="1">
        <v>6.24</v>
      </c>
      <c r="O647" s="115" t="s">
        <v>6</v>
      </c>
      <c r="P647" s="4"/>
    </row>
    <row r="648" spans="1:16" x14ac:dyDescent="0.3">
      <c r="A648" s="4"/>
      <c r="B648" s="11" t="s">
        <v>123</v>
      </c>
      <c r="C648" s="1" t="s">
        <v>138</v>
      </c>
      <c r="E648" s="1" t="s">
        <v>125</v>
      </c>
      <c r="F648" s="1" t="s">
        <v>126</v>
      </c>
      <c r="G648" s="1" t="s">
        <v>239</v>
      </c>
      <c r="H648" s="1" t="s">
        <v>140</v>
      </c>
      <c r="I648" s="1" t="s">
        <v>71</v>
      </c>
      <c r="J648" s="67">
        <v>1041250</v>
      </c>
      <c r="K648" s="67">
        <v>985291.67</v>
      </c>
      <c r="L648" s="67">
        <v>988978.16</v>
      </c>
      <c r="M648" s="67">
        <v>1041250</v>
      </c>
      <c r="N648" s="1">
        <v>5.62</v>
      </c>
      <c r="O648" s="115" t="s">
        <v>6</v>
      </c>
      <c r="P648" s="4"/>
    </row>
    <row r="649" spans="1:16" x14ac:dyDescent="0.3">
      <c r="A649" s="4"/>
      <c r="B649" s="11" t="s">
        <v>123</v>
      </c>
      <c r="C649" s="1" t="s">
        <v>138</v>
      </c>
      <c r="E649" s="1" t="s">
        <v>125</v>
      </c>
      <c r="F649" s="1" t="s">
        <v>126</v>
      </c>
      <c r="G649" s="1" t="s">
        <v>240</v>
      </c>
      <c r="H649" s="1" t="s">
        <v>140</v>
      </c>
      <c r="I649" s="1" t="s">
        <v>71</v>
      </c>
      <c r="J649" s="67">
        <v>1027500</v>
      </c>
      <c r="K649" s="67">
        <v>975229.17</v>
      </c>
      <c r="L649" s="67">
        <v>990645.64</v>
      </c>
      <c r="M649" s="67">
        <v>1027500</v>
      </c>
      <c r="N649" s="1">
        <v>5.37</v>
      </c>
      <c r="O649" s="115" t="s">
        <v>6</v>
      </c>
      <c r="P649" s="4"/>
    </row>
    <row r="650" spans="1:16" x14ac:dyDescent="0.3">
      <c r="A650" s="4"/>
      <c r="B650" s="11" t="s">
        <v>128</v>
      </c>
      <c r="C650" s="1" t="s">
        <v>138</v>
      </c>
      <c r="E650" s="1" t="s">
        <v>125</v>
      </c>
      <c r="F650" s="1" t="s">
        <v>126</v>
      </c>
      <c r="G650" s="1" t="s">
        <v>498</v>
      </c>
      <c r="H650" s="1" t="s">
        <v>434</v>
      </c>
      <c r="I650" s="1" t="s">
        <v>71</v>
      </c>
      <c r="J650" s="67">
        <v>105914.11</v>
      </c>
      <c r="K650" s="67">
        <v>100193.96</v>
      </c>
      <c r="L650" s="67">
        <v>101470.77</v>
      </c>
      <c r="M650" s="67">
        <v>105914.11</v>
      </c>
      <c r="N650" s="1">
        <v>5.75</v>
      </c>
      <c r="O650" s="115" t="s">
        <v>6</v>
      </c>
      <c r="P650" s="4"/>
    </row>
    <row r="651" spans="1:16" x14ac:dyDescent="0.3">
      <c r="A651" s="4"/>
      <c r="B651" s="11" t="s">
        <v>128</v>
      </c>
      <c r="C651" s="1" t="s">
        <v>138</v>
      </c>
      <c r="E651" s="1" t="s">
        <v>125</v>
      </c>
      <c r="F651" s="1" t="s">
        <v>126</v>
      </c>
      <c r="G651" s="1" t="s">
        <v>499</v>
      </c>
      <c r="H651" s="1" t="s">
        <v>434</v>
      </c>
      <c r="I651" s="1" t="s">
        <v>71</v>
      </c>
      <c r="J651" s="67">
        <v>105914.11</v>
      </c>
      <c r="K651" s="67">
        <v>100193.96</v>
      </c>
      <c r="L651" s="67">
        <v>101470.77</v>
      </c>
      <c r="M651" s="67">
        <v>105914.11</v>
      </c>
      <c r="N651" s="1">
        <v>5.75</v>
      </c>
      <c r="O651" s="115" t="s">
        <v>6</v>
      </c>
      <c r="P651" s="4"/>
    </row>
    <row r="652" spans="1:16" x14ac:dyDescent="0.3">
      <c r="A652" s="4"/>
      <c r="B652" s="11" t="s">
        <v>128</v>
      </c>
      <c r="C652" s="1" t="s">
        <v>138</v>
      </c>
      <c r="E652" s="1" t="s">
        <v>125</v>
      </c>
      <c r="F652" s="1" t="s">
        <v>126</v>
      </c>
      <c r="G652" s="1" t="s">
        <v>500</v>
      </c>
      <c r="H652" s="1" t="s">
        <v>434</v>
      </c>
      <c r="I652" s="1" t="s">
        <v>71</v>
      </c>
      <c r="J652" s="67">
        <v>105914.11</v>
      </c>
      <c r="K652" s="67">
        <v>100193.96</v>
      </c>
      <c r="L652" s="67">
        <v>101470.77</v>
      </c>
      <c r="M652" s="67">
        <v>105914.11</v>
      </c>
      <c r="N652" s="1">
        <v>5.75</v>
      </c>
      <c r="O652" s="115" t="s">
        <v>6</v>
      </c>
      <c r="P652" s="4"/>
    </row>
    <row r="653" spans="1:16" x14ac:dyDescent="0.3">
      <c r="A653" s="4"/>
      <c r="B653" s="11" t="s">
        <v>128</v>
      </c>
      <c r="C653" s="1" t="s">
        <v>138</v>
      </c>
      <c r="E653" s="1" t="s">
        <v>125</v>
      </c>
      <c r="F653" s="1" t="s">
        <v>126</v>
      </c>
      <c r="G653" s="1" t="s">
        <v>501</v>
      </c>
      <c r="H653" s="1" t="s">
        <v>434</v>
      </c>
      <c r="I653" s="1" t="s">
        <v>71</v>
      </c>
      <c r="J653" s="67">
        <v>105914.11</v>
      </c>
      <c r="K653" s="67">
        <v>100193.96</v>
      </c>
      <c r="L653" s="67">
        <v>101470.77</v>
      </c>
      <c r="M653" s="67">
        <v>105914.11</v>
      </c>
      <c r="N653" s="1">
        <v>5.75</v>
      </c>
      <c r="O653" s="115" t="s">
        <v>6</v>
      </c>
      <c r="P653" s="4"/>
    </row>
    <row r="654" spans="1:16" x14ac:dyDescent="0.3">
      <c r="A654" s="4"/>
      <c r="B654" s="11" t="s">
        <v>128</v>
      </c>
      <c r="C654" s="1" t="s">
        <v>138</v>
      </c>
      <c r="E654" s="1" t="s">
        <v>125</v>
      </c>
      <c r="F654" s="1" t="s">
        <v>126</v>
      </c>
      <c r="G654" s="1" t="s">
        <v>502</v>
      </c>
      <c r="H654" s="1" t="s">
        <v>434</v>
      </c>
      <c r="I654" s="1" t="s">
        <v>71</v>
      </c>
      <c r="J654" s="67">
        <v>105914.11</v>
      </c>
      <c r="K654" s="67">
        <v>100193.96</v>
      </c>
      <c r="L654" s="67">
        <v>101470.77</v>
      </c>
      <c r="M654" s="67">
        <v>105914.11</v>
      </c>
      <c r="N654" s="1">
        <v>5.75</v>
      </c>
      <c r="O654" s="115" t="s">
        <v>6</v>
      </c>
      <c r="P654" s="4"/>
    </row>
    <row r="655" spans="1:16" x14ac:dyDescent="0.3">
      <c r="A655" s="4"/>
      <c r="B655" s="11" t="s">
        <v>128</v>
      </c>
      <c r="C655" s="1" t="s">
        <v>138</v>
      </c>
      <c r="E655" s="1" t="s">
        <v>125</v>
      </c>
      <c r="F655" s="1" t="s">
        <v>126</v>
      </c>
      <c r="G655" s="1" t="s">
        <v>503</v>
      </c>
      <c r="H655" s="1" t="s">
        <v>504</v>
      </c>
      <c r="I655" s="1" t="s">
        <v>71</v>
      </c>
      <c r="J655" s="67">
        <v>261573.28</v>
      </c>
      <c r="K655" s="67">
        <v>252651.65</v>
      </c>
      <c r="L655" s="67">
        <v>250980.24</v>
      </c>
      <c r="M655" s="67">
        <v>261573.28</v>
      </c>
      <c r="N655" s="1">
        <v>5.75</v>
      </c>
      <c r="O655" s="115" t="s">
        <v>6</v>
      </c>
      <c r="P655" s="4"/>
    </row>
    <row r="656" spans="1:16" x14ac:dyDescent="0.3">
      <c r="A656" s="4"/>
      <c r="B656" s="11" t="s">
        <v>128</v>
      </c>
      <c r="C656" s="1" t="s">
        <v>138</v>
      </c>
      <c r="E656" s="1" t="s">
        <v>125</v>
      </c>
      <c r="F656" s="1" t="s">
        <v>126</v>
      </c>
      <c r="G656" s="1" t="s">
        <v>505</v>
      </c>
      <c r="H656" s="1" t="s">
        <v>504</v>
      </c>
      <c r="I656" s="1" t="s">
        <v>71</v>
      </c>
      <c r="J656" s="67">
        <v>261573.28</v>
      </c>
      <c r="K656" s="67">
        <v>252651.65</v>
      </c>
      <c r="L656" s="67">
        <v>250980.24</v>
      </c>
      <c r="M656" s="67">
        <v>261573.28</v>
      </c>
      <c r="N656" s="1">
        <v>5.75</v>
      </c>
      <c r="O656" s="115" t="s">
        <v>6</v>
      </c>
      <c r="P656" s="4"/>
    </row>
    <row r="657" spans="1:16" x14ac:dyDescent="0.3">
      <c r="A657" s="4"/>
      <c r="B657" s="11" t="s">
        <v>128</v>
      </c>
      <c r="C657" s="1" t="s">
        <v>138</v>
      </c>
      <c r="E657" s="1" t="s">
        <v>125</v>
      </c>
      <c r="F657" s="1" t="s">
        <v>126</v>
      </c>
      <c r="G657" s="1" t="s">
        <v>506</v>
      </c>
      <c r="H657" s="1" t="s">
        <v>504</v>
      </c>
      <c r="I657" s="1" t="s">
        <v>71</v>
      </c>
      <c r="J657" s="67">
        <v>261573.28</v>
      </c>
      <c r="K657" s="67">
        <v>252651.65</v>
      </c>
      <c r="L657" s="67">
        <v>250980.24</v>
      </c>
      <c r="M657" s="67">
        <v>261573.28</v>
      </c>
      <c r="N657" s="1">
        <v>5.75</v>
      </c>
      <c r="O657" s="115" t="s">
        <v>6</v>
      </c>
      <c r="P657" s="4"/>
    </row>
    <row r="658" spans="1:16" x14ac:dyDescent="0.3">
      <c r="A658" s="4"/>
      <c r="B658" s="11" t="s">
        <v>128</v>
      </c>
      <c r="C658" s="1" t="s">
        <v>138</v>
      </c>
      <c r="E658" s="1" t="s">
        <v>125</v>
      </c>
      <c r="F658" s="1" t="s">
        <v>126</v>
      </c>
      <c r="G658" s="1" t="s">
        <v>507</v>
      </c>
      <c r="H658" s="1" t="s">
        <v>504</v>
      </c>
      <c r="I658" s="1" t="s">
        <v>71</v>
      </c>
      <c r="J658" s="67">
        <v>261573.28</v>
      </c>
      <c r="K658" s="67">
        <v>252651.65</v>
      </c>
      <c r="L658" s="67">
        <v>250980.24</v>
      </c>
      <c r="M658" s="67">
        <v>261573.28</v>
      </c>
      <c r="N658" s="1">
        <v>5.75</v>
      </c>
      <c r="O658" s="115" t="s">
        <v>6</v>
      </c>
      <c r="P658" s="4"/>
    </row>
    <row r="659" spans="1:16" x14ac:dyDescent="0.3">
      <c r="A659" s="4"/>
      <c r="B659" s="11" t="s">
        <v>128</v>
      </c>
      <c r="C659" s="1" t="s">
        <v>138</v>
      </c>
      <c r="E659" s="1" t="s">
        <v>125</v>
      </c>
      <c r="F659" s="1" t="s">
        <v>126</v>
      </c>
      <c r="G659" s="1" t="s">
        <v>508</v>
      </c>
      <c r="H659" s="1" t="s">
        <v>509</v>
      </c>
      <c r="I659" s="1" t="s">
        <v>71</v>
      </c>
      <c r="J659" s="67">
        <v>257602.74</v>
      </c>
      <c r="K659" s="67">
        <v>250872.87</v>
      </c>
      <c r="L659" s="67">
        <v>252457.06</v>
      </c>
      <c r="M659" s="67">
        <v>257602.74</v>
      </c>
      <c r="N659" s="1">
        <v>5.51</v>
      </c>
      <c r="O659" s="115" t="s">
        <v>6</v>
      </c>
      <c r="P659" s="4"/>
    </row>
    <row r="660" spans="1:16" x14ac:dyDescent="0.3">
      <c r="A660" s="4"/>
      <c r="B660" s="11" t="s">
        <v>128</v>
      </c>
      <c r="C660" s="1" t="s">
        <v>138</v>
      </c>
      <c r="E660" s="1" t="s">
        <v>125</v>
      </c>
      <c r="F660" s="1" t="s">
        <v>126</v>
      </c>
      <c r="G660" s="1" t="s">
        <v>510</v>
      </c>
      <c r="H660" s="1" t="s">
        <v>509</v>
      </c>
      <c r="I660" s="1" t="s">
        <v>71</v>
      </c>
      <c r="J660" s="67">
        <v>257602.74</v>
      </c>
      <c r="K660" s="67">
        <v>250872.87</v>
      </c>
      <c r="L660" s="67">
        <v>252457.06</v>
      </c>
      <c r="M660" s="67">
        <v>257602.74</v>
      </c>
      <c r="N660" s="1">
        <v>5.51</v>
      </c>
      <c r="O660" s="115" t="s">
        <v>6</v>
      </c>
      <c r="P660" s="4"/>
    </row>
    <row r="661" spans="1:16" x14ac:dyDescent="0.3">
      <c r="A661" s="4"/>
      <c r="B661" s="11" t="s">
        <v>128</v>
      </c>
      <c r="C661" s="1" t="s">
        <v>138</v>
      </c>
      <c r="E661" s="1" t="s">
        <v>125</v>
      </c>
      <c r="F661" s="1" t="s">
        <v>126</v>
      </c>
      <c r="G661" s="1" t="s">
        <v>511</v>
      </c>
      <c r="H661" s="1" t="s">
        <v>509</v>
      </c>
      <c r="I661" s="1" t="s">
        <v>71</v>
      </c>
      <c r="J661" s="67">
        <v>257602.74</v>
      </c>
      <c r="K661" s="67">
        <v>250872.87</v>
      </c>
      <c r="L661" s="67">
        <v>252457.06</v>
      </c>
      <c r="M661" s="67">
        <v>257602.74</v>
      </c>
      <c r="N661" s="1">
        <v>5.51</v>
      </c>
      <c r="O661" s="115" t="s">
        <v>6</v>
      </c>
      <c r="P661" s="4"/>
    </row>
    <row r="662" spans="1:16" x14ac:dyDescent="0.3">
      <c r="A662" s="4"/>
      <c r="B662" s="11" t="s">
        <v>128</v>
      </c>
      <c r="C662" s="1" t="s">
        <v>138</v>
      </c>
      <c r="E662" s="1" t="s">
        <v>125</v>
      </c>
      <c r="F662" s="1" t="s">
        <v>126</v>
      </c>
      <c r="G662" s="1" t="s">
        <v>512</v>
      </c>
      <c r="H662" s="1" t="s">
        <v>509</v>
      </c>
      <c r="I662" s="1" t="s">
        <v>71</v>
      </c>
      <c r="J662" s="67">
        <v>257602.74</v>
      </c>
      <c r="K662" s="67">
        <v>250872.87</v>
      </c>
      <c r="L662" s="67">
        <v>252457.06</v>
      </c>
      <c r="M662" s="67">
        <v>257602.74</v>
      </c>
      <c r="N662" s="1">
        <v>5.51</v>
      </c>
      <c r="O662" s="115" t="s">
        <v>6</v>
      </c>
      <c r="P662" s="4"/>
    </row>
    <row r="663" spans="1:16" x14ac:dyDescent="0.3">
      <c r="A663" s="4"/>
      <c r="B663" s="11" t="s">
        <v>128</v>
      </c>
      <c r="C663" s="1" t="s">
        <v>194</v>
      </c>
      <c r="E663" s="1" t="s">
        <v>125</v>
      </c>
      <c r="F663" s="1" t="s">
        <v>126</v>
      </c>
      <c r="G663" s="1" t="s">
        <v>241</v>
      </c>
      <c r="H663" s="1" t="s">
        <v>190</v>
      </c>
      <c r="I663" s="1" t="s">
        <v>71</v>
      </c>
      <c r="J663" s="67">
        <v>272266.46000000002</v>
      </c>
      <c r="K663" s="67">
        <v>250000</v>
      </c>
      <c r="L663" s="67">
        <v>252216.53</v>
      </c>
      <c r="M663" s="67">
        <v>272266.46000000002</v>
      </c>
      <c r="N663" s="1">
        <v>5.9</v>
      </c>
      <c r="O663" s="115" t="s">
        <v>6</v>
      </c>
      <c r="P663" s="4"/>
    </row>
    <row r="664" spans="1:16" x14ac:dyDescent="0.3">
      <c r="A664" s="4"/>
      <c r="B664" s="11" t="s">
        <v>128</v>
      </c>
      <c r="C664" s="1" t="s">
        <v>194</v>
      </c>
      <c r="E664" s="1" t="s">
        <v>125</v>
      </c>
      <c r="F664" s="1" t="s">
        <v>126</v>
      </c>
      <c r="G664" s="1" t="s">
        <v>242</v>
      </c>
      <c r="H664" s="1" t="s">
        <v>190</v>
      </c>
      <c r="I664" s="1" t="s">
        <v>71</v>
      </c>
      <c r="J664" s="67">
        <v>272266.46000000002</v>
      </c>
      <c r="K664" s="67">
        <v>250000</v>
      </c>
      <c r="L664" s="67">
        <v>252216.53</v>
      </c>
      <c r="M664" s="67">
        <v>272266.46000000002</v>
      </c>
      <c r="N664" s="1">
        <v>5.9</v>
      </c>
      <c r="O664" s="115" t="s">
        <v>6</v>
      </c>
      <c r="P664" s="4"/>
    </row>
    <row r="665" spans="1:16" x14ac:dyDescent="0.3">
      <c r="A665" s="4"/>
      <c r="B665" s="11" t="s">
        <v>128</v>
      </c>
      <c r="C665" s="1" t="s">
        <v>194</v>
      </c>
      <c r="E665" s="1" t="s">
        <v>125</v>
      </c>
      <c r="F665" s="1" t="s">
        <v>126</v>
      </c>
      <c r="G665" s="1" t="s">
        <v>243</v>
      </c>
      <c r="H665" s="1" t="s">
        <v>190</v>
      </c>
      <c r="I665" s="1" t="s">
        <v>71</v>
      </c>
      <c r="J665" s="67">
        <v>272266.46000000002</v>
      </c>
      <c r="K665" s="67">
        <v>250000</v>
      </c>
      <c r="L665" s="67">
        <v>252216.53</v>
      </c>
      <c r="M665" s="67">
        <v>272266.46000000002</v>
      </c>
      <c r="N665" s="1">
        <v>5.9</v>
      </c>
      <c r="O665" s="115" t="s">
        <v>6</v>
      </c>
      <c r="P665" s="4"/>
    </row>
    <row r="666" spans="1:16" x14ac:dyDescent="0.3">
      <c r="A666" s="4"/>
      <c r="B666" s="11" t="s">
        <v>128</v>
      </c>
      <c r="C666" s="1" t="s">
        <v>194</v>
      </c>
      <c r="E666" s="1" t="s">
        <v>125</v>
      </c>
      <c r="F666" s="1" t="s">
        <v>126</v>
      </c>
      <c r="G666" s="1" t="s">
        <v>244</v>
      </c>
      <c r="H666" s="1" t="s">
        <v>190</v>
      </c>
      <c r="I666" s="1" t="s">
        <v>71</v>
      </c>
      <c r="J666" s="67">
        <v>272266.46000000002</v>
      </c>
      <c r="K666" s="67">
        <v>250000</v>
      </c>
      <c r="L666" s="67">
        <v>252216.53</v>
      </c>
      <c r="M666" s="67">
        <v>272266.46000000002</v>
      </c>
      <c r="N666" s="1">
        <v>5.9</v>
      </c>
      <c r="O666" s="115" t="s">
        <v>6</v>
      </c>
      <c r="P666" s="4"/>
    </row>
    <row r="667" spans="1:16" x14ac:dyDescent="0.3">
      <c r="A667" s="4"/>
      <c r="B667" s="11" t="s">
        <v>128</v>
      </c>
      <c r="C667" s="1" t="s">
        <v>194</v>
      </c>
      <c r="E667" s="1" t="s">
        <v>125</v>
      </c>
      <c r="F667" s="1" t="s">
        <v>126</v>
      </c>
      <c r="G667" s="1" t="s">
        <v>245</v>
      </c>
      <c r="H667" s="1" t="s">
        <v>190</v>
      </c>
      <c r="I667" s="1" t="s">
        <v>71</v>
      </c>
      <c r="J667" s="67">
        <v>272266.46000000002</v>
      </c>
      <c r="K667" s="67">
        <v>250000</v>
      </c>
      <c r="L667" s="67">
        <v>252216.53</v>
      </c>
      <c r="M667" s="67">
        <v>272266.46000000002</v>
      </c>
      <c r="N667" s="1">
        <v>5.9</v>
      </c>
      <c r="O667" s="115" t="s">
        <v>6</v>
      </c>
      <c r="P667" s="4"/>
    </row>
    <row r="668" spans="1:16" x14ac:dyDescent="0.3">
      <c r="A668" s="4"/>
      <c r="B668" s="11" t="s">
        <v>128</v>
      </c>
      <c r="C668" s="1" t="s">
        <v>194</v>
      </c>
      <c r="E668" s="1" t="s">
        <v>125</v>
      </c>
      <c r="F668" s="1" t="s">
        <v>126</v>
      </c>
      <c r="G668" s="1" t="s">
        <v>246</v>
      </c>
      <c r="H668" s="1" t="s">
        <v>190</v>
      </c>
      <c r="I668" s="1" t="s">
        <v>71</v>
      </c>
      <c r="J668" s="67">
        <v>272266.46000000002</v>
      </c>
      <c r="K668" s="67">
        <v>250000</v>
      </c>
      <c r="L668" s="67">
        <v>252216.53</v>
      </c>
      <c r="M668" s="67">
        <v>272266.46000000002</v>
      </c>
      <c r="N668" s="1">
        <v>5.9</v>
      </c>
      <c r="O668" s="115" t="s">
        <v>6</v>
      </c>
      <c r="P668" s="4"/>
    </row>
    <row r="669" spans="1:16" x14ac:dyDescent="0.3">
      <c r="A669" s="4"/>
      <c r="B669" s="11" t="s">
        <v>128</v>
      </c>
      <c r="C669" s="1" t="s">
        <v>194</v>
      </c>
      <c r="E669" s="1" t="s">
        <v>125</v>
      </c>
      <c r="F669" s="1" t="s">
        <v>126</v>
      </c>
      <c r="G669" s="1" t="s">
        <v>247</v>
      </c>
      <c r="H669" s="1" t="s">
        <v>190</v>
      </c>
      <c r="I669" s="1" t="s">
        <v>71</v>
      </c>
      <c r="J669" s="67">
        <v>272266.46000000002</v>
      </c>
      <c r="K669" s="67">
        <v>250000</v>
      </c>
      <c r="L669" s="67">
        <v>252216.53</v>
      </c>
      <c r="M669" s="67">
        <v>272266.46000000002</v>
      </c>
      <c r="N669" s="1">
        <v>5.9</v>
      </c>
      <c r="O669" s="115" t="s">
        <v>6</v>
      </c>
      <c r="P669" s="4"/>
    </row>
    <row r="670" spans="1:16" x14ac:dyDescent="0.3">
      <c r="A670" s="4"/>
      <c r="B670" s="11" t="s">
        <v>128</v>
      </c>
      <c r="C670" s="1" t="s">
        <v>194</v>
      </c>
      <c r="E670" s="1" t="s">
        <v>125</v>
      </c>
      <c r="F670" s="1" t="s">
        <v>126</v>
      </c>
      <c r="G670" s="1" t="s">
        <v>247</v>
      </c>
      <c r="H670" s="1" t="s">
        <v>190</v>
      </c>
      <c r="I670" s="1" t="s">
        <v>71</v>
      </c>
      <c r="J670" s="67">
        <v>272266.46000000002</v>
      </c>
      <c r="K670" s="67">
        <v>250000</v>
      </c>
      <c r="L670" s="67">
        <v>252216.53</v>
      </c>
      <c r="M670" s="67">
        <v>272266.46000000002</v>
      </c>
      <c r="N670" s="1">
        <v>5.9</v>
      </c>
      <c r="O670" s="115" t="s">
        <v>6</v>
      </c>
      <c r="P670" s="4"/>
    </row>
    <row r="671" spans="1:16" x14ac:dyDescent="0.3">
      <c r="A671" s="4"/>
      <c r="B671" s="11" t="s">
        <v>128</v>
      </c>
      <c r="C671" s="1" t="s">
        <v>194</v>
      </c>
      <c r="E671" s="1" t="s">
        <v>125</v>
      </c>
      <c r="F671" s="1" t="s">
        <v>126</v>
      </c>
      <c r="G671" s="1" t="s">
        <v>513</v>
      </c>
      <c r="H671" s="1" t="s">
        <v>436</v>
      </c>
      <c r="I671" s="1" t="s">
        <v>71</v>
      </c>
      <c r="J671" s="67">
        <v>272226.05</v>
      </c>
      <c r="K671" s="67">
        <v>250361.71</v>
      </c>
      <c r="L671" s="67">
        <v>252982.21</v>
      </c>
      <c r="M671" s="67">
        <v>272226.05</v>
      </c>
      <c r="N671" s="1">
        <v>5.8</v>
      </c>
      <c r="O671" s="115" t="s">
        <v>6</v>
      </c>
      <c r="P671" s="4"/>
    </row>
    <row r="672" spans="1:16" x14ac:dyDescent="0.3">
      <c r="A672" s="4"/>
      <c r="B672" s="11" t="s">
        <v>128</v>
      </c>
      <c r="C672" s="1" t="s">
        <v>194</v>
      </c>
      <c r="E672" s="1" t="s">
        <v>125</v>
      </c>
      <c r="F672" s="1" t="s">
        <v>126</v>
      </c>
      <c r="G672" s="1" t="s">
        <v>514</v>
      </c>
      <c r="H672" s="1" t="s">
        <v>436</v>
      </c>
      <c r="I672" s="1" t="s">
        <v>71</v>
      </c>
      <c r="J672" s="67">
        <v>272226.05</v>
      </c>
      <c r="K672" s="67">
        <v>250361.71</v>
      </c>
      <c r="L672" s="67">
        <v>252982.21</v>
      </c>
      <c r="M672" s="67">
        <v>272226.05</v>
      </c>
      <c r="N672" s="1">
        <v>5.8</v>
      </c>
      <c r="O672" s="115" t="s">
        <v>6</v>
      </c>
      <c r="P672" s="4"/>
    </row>
    <row r="673" spans="1:16" x14ac:dyDescent="0.3">
      <c r="A673" s="4"/>
      <c r="B673" s="11" t="s">
        <v>128</v>
      </c>
      <c r="C673" s="1" t="s">
        <v>194</v>
      </c>
      <c r="E673" s="1" t="s">
        <v>125</v>
      </c>
      <c r="F673" s="1" t="s">
        <v>126</v>
      </c>
      <c r="G673" s="1" t="s">
        <v>515</v>
      </c>
      <c r="H673" s="1" t="s">
        <v>436</v>
      </c>
      <c r="I673" s="1" t="s">
        <v>71</v>
      </c>
      <c r="J673" s="67">
        <v>272226.05</v>
      </c>
      <c r="K673" s="67">
        <v>250361.71</v>
      </c>
      <c r="L673" s="67">
        <v>252982.21</v>
      </c>
      <c r="M673" s="67">
        <v>272226.05</v>
      </c>
      <c r="N673" s="1">
        <v>5.8</v>
      </c>
      <c r="O673" s="115" t="s">
        <v>6</v>
      </c>
      <c r="P673" s="4"/>
    </row>
    <row r="674" spans="1:16" x14ac:dyDescent="0.3">
      <c r="A674" s="4"/>
      <c r="B674" s="11" t="s">
        <v>128</v>
      </c>
      <c r="C674" s="1" t="s">
        <v>194</v>
      </c>
      <c r="E674" s="1" t="s">
        <v>125</v>
      </c>
      <c r="F674" s="1" t="s">
        <v>126</v>
      </c>
      <c r="G674" s="1" t="s">
        <v>516</v>
      </c>
      <c r="H674" s="1" t="s">
        <v>436</v>
      </c>
      <c r="I674" s="1" t="s">
        <v>71</v>
      </c>
      <c r="J674" s="67">
        <v>272226.05</v>
      </c>
      <c r="K674" s="67">
        <v>250361.71</v>
      </c>
      <c r="L674" s="67">
        <v>252982.21</v>
      </c>
      <c r="M674" s="67">
        <v>272226.05</v>
      </c>
      <c r="N674" s="1">
        <v>5.8</v>
      </c>
      <c r="O674" s="115" t="s">
        <v>6</v>
      </c>
      <c r="P674" s="4"/>
    </row>
    <row r="675" spans="1:16" x14ac:dyDescent="0.3">
      <c r="A675" s="4"/>
      <c r="B675" s="11" t="s">
        <v>128</v>
      </c>
      <c r="C675" s="1" t="s">
        <v>194</v>
      </c>
      <c r="E675" s="1" t="s">
        <v>125</v>
      </c>
      <c r="F675" s="1" t="s">
        <v>126</v>
      </c>
      <c r="G675" s="1" t="s">
        <v>517</v>
      </c>
      <c r="H675" s="1" t="s">
        <v>437</v>
      </c>
      <c r="I675" s="1" t="s">
        <v>71</v>
      </c>
      <c r="J675" s="67">
        <v>272306.87</v>
      </c>
      <c r="K675" s="67">
        <v>250361.92</v>
      </c>
      <c r="L675" s="67">
        <v>252822.8</v>
      </c>
      <c r="M675" s="67">
        <v>272306.87</v>
      </c>
      <c r="N675" s="1">
        <v>5.8</v>
      </c>
      <c r="O675" s="115" t="s">
        <v>6</v>
      </c>
      <c r="P675" s="4"/>
    </row>
    <row r="676" spans="1:16" x14ac:dyDescent="0.3">
      <c r="A676" s="4"/>
      <c r="B676" s="11" t="s">
        <v>128</v>
      </c>
      <c r="C676" s="1" t="s">
        <v>194</v>
      </c>
      <c r="E676" s="1" t="s">
        <v>125</v>
      </c>
      <c r="F676" s="1" t="s">
        <v>126</v>
      </c>
      <c r="G676" s="1" t="s">
        <v>518</v>
      </c>
      <c r="H676" s="1" t="s">
        <v>437</v>
      </c>
      <c r="I676" s="1" t="s">
        <v>71</v>
      </c>
      <c r="J676" s="67">
        <v>272306.87</v>
      </c>
      <c r="K676" s="67">
        <v>250361.92</v>
      </c>
      <c r="L676" s="67">
        <v>252822.8</v>
      </c>
      <c r="M676" s="67">
        <v>272306.87</v>
      </c>
      <c r="N676" s="1">
        <v>5.8</v>
      </c>
      <c r="O676" s="115" t="s">
        <v>6</v>
      </c>
      <c r="P676" s="4"/>
    </row>
    <row r="677" spans="1:16" x14ac:dyDescent="0.3">
      <c r="A677" s="4"/>
      <c r="B677" s="11" t="s">
        <v>128</v>
      </c>
      <c r="C677" s="1" t="s">
        <v>194</v>
      </c>
      <c r="E677" s="1" t="s">
        <v>125</v>
      </c>
      <c r="F677" s="1" t="s">
        <v>126</v>
      </c>
      <c r="G677" s="1" t="s">
        <v>519</v>
      </c>
      <c r="H677" s="1" t="s">
        <v>437</v>
      </c>
      <c r="I677" s="1" t="s">
        <v>71</v>
      </c>
      <c r="J677" s="67">
        <v>272306.87</v>
      </c>
      <c r="K677" s="67">
        <v>250361.92</v>
      </c>
      <c r="L677" s="67">
        <v>252822.8</v>
      </c>
      <c r="M677" s="67">
        <v>272306.87</v>
      </c>
      <c r="N677" s="1">
        <v>5.8</v>
      </c>
      <c r="O677" s="115" t="s">
        <v>6</v>
      </c>
      <c r="P677" s="4"/>
    </row>
    <row r="678" spans="1:16" x14ac:dyDescent="0.3">
      <c r="A678" s="4"/>
      <c r="B678" s="11" t="s">
        <v>128</v>
      </c>
      <c r="C678" s="1" t="s">
        <v>194</v>
      </c>
      <c r="E678" s="1" t="s">
        <v>125</v>
      </c>
      <c r="F678" s="1" t="s">
        <v>126</v>
      </c>
      <c r="G678" s="1" t="s">
        <v>520</v>
      </c>
      <c r="H678" s="1" t="s">
        <v>437</v>
      </c>
      <c r="I678" s="1" t="s">
        <v>71</v>
      </c>
      <c r="J678" s="67">
        <v>272306.87</v>
      </c>
      <c r="K678" s="67">
        <v>250361.92</v>
      </c>
      <c r="L678" s="67">
        <v>252822.8</v>
      </c>
      <c r="M678" s="67">
        <v>272306.87</v>
      </c>
      <c r="N678" s="1">
        <v>5.8</v>
      </c>
      <c r="O678" s="115" t="s">
        <v>6</v>
      </c>
      <c r="P678" s="4"/>
    </row>
    <row r="679" spans="1:16" x14ac:dyDescent="0.3">
      <c r="A679" s="4"/>
      <c r="B679" s="11" t="s">
        <v>128</v>
      </c>
      <c r="C679" s="1" t="s">
        <v>194</v>
      </c>
      <c r="E679" s="1" t="s">
        <v>125</v>
      </c>
      <c r="F679" s="1" t="s">
        <v>126</v>
      </c>
      <c r="G679" s="1" t="s">
        <v>521</v>
      </c>
      <c r="H679" s="1" t="s">
        <v>437</v>
      </c>
      <c r="I679" s="1" t="s">
        <v>71</v>
      </c>
      <c r="J679" s="67">
        <v>272306.87</v>
      </c>
      <c r="K679" s="67">
        <v>250361.92</v>
      </c>
      <c r="L679" s="67">
        <v>252822.8</v>
      </c>
      <c r="M679" s="67">
        <v>272306.87</v>
      </c>
      <c r="N679" s="1">
        <v>5.8</v>
      </c>
      <c r="O679" s="115" t="s">
        <v>6</v>
      </c>
      <c r="P679" s="4"/>
    </row>
    <row r="680" spans="1:16" x14ac:dyDescent="0.3">
      <c r="A680" s="4"/>
      <c r="B680" s="11" t="s">
        <v>128</v>
      </c>
      <c r="C680" s="1" t="s">
        <v>194</v>
      </c>
      <c r="E680" s="1" t="s">
        <v>125</v>
      </c>
      <c r="F680" s="1" t="s">
        <v>126</v>
      </c>
      <c r="G680" s="1" t="s">
        <v>522</v>
      </c>
      <c r="H680" s="1" t="s">
        <v>437</v>
      </c>
      <c r="I680" s="1" t="s">
        <v>71</v>
      </c>
      <c r="J680" s="67">
        <v>272306.87</v>
      </c>
      <c r="K680" s="67">
        <v>250361.92</v>
      </c>
      <c r="L680" s="67">
        <v>252822.8</v>
      </c>
      <c r="M680" s="67">
        <v>272306.87</v>
      </c>
      <c r="N680" s="1">
        <v>5.8</v>
      </c>
      <c r="O680" s="115" t="s">
        <v>6</v>
      </c>
      <c r="P680" s="4"/>
    </row>
    <row r="681" spans="1:16" x14ac:dyDescent="0.3">
      <c r="A681" s="4"/>
      <c r="B681" s="11" t="s">
        <v>128</v>
      </c>
      <c r="C681" s="1" t="s">
        <v>194</v>
      </c>
      <c r="E681" s="1" t="s">
        <v>125</v>
      </c>
      <c r="F681" s="1" t="s">
        <v>126</v>
      </c>
      <c r="G681" s="1" t="s">
        <v>523</v>
      </c>
      <c r="H681" s="1" t="s">
        <v>437</v>
      </c>
      <c r="I681" s="1" t="s">
        <v>71</v>
      </c>
      <c r="J681" s="67">
        <v>272306.87</v>
      </c>
      <c r="K681" s="67">
        <v>250361.92</v>
      </c>
      <c r="L681" s="67">
        <v>252822.8</v>
      </c>
      <c r="M681" s="67">
        <v>272306.87</v>
      </c>
      <c r="N681" s="1">
        <v>5.8</v>
      </c>
      <c r="O681" s="115" t="s">
        <v>6</v>
      </c>
      <c r="P681" s="4"/>
    </row>
    <row r="682" spans="1:16" x14ac:dyDescent="0.3">
      <c r="A682" s="4"/>
      <c r="B682" s="11" t="s">
        <v>128</v>
      </c>
      <c r="C682" s="1" t="s">
        <v>194</v>
      </c>
      <c r="E682" s="1" t="s">
        <v>125</v>
      </c>
      <c r="F682" s="1" t="s">
        <v>126</v>
      </c>
      <c r="G682" s="1" t="s">
        <v>524</v>
      </c>
      <c r="H682" s="1" t="s">
        <v>437</v>
      </c>
      <c r="I682" s="1" t="s">
        <v>71</v>
      </c>
      <c r="J682" s="67">
        <v>272306.87</v>
      </c>
      <c r="K682" s="67">
        <v>250361.92</v>
      </c>
      <c r="L682" s="67">
        <v>252822.8</v>
      </c>
      <c r="M682" s="67">
        <v>272306.87</v>
      </c>
      <c r="N682" s="1">
        <v>5.8</v>
      </c>
      <c r="O682" s="115" t="s">
        <v>6</v>
      </c>
      <c r="P682" s="4"/>
    </row>
    <row r="683" spans="1:16" x14ac:dyDescent="0.3">
      <c r="A683" s="4"/>
      <c r="B683" s="11" t="s">
        <v>130</v>
      </c>
      <c r="C683" s="1" t="s">
        <v>420</v>
      </c>
      <c r="E683" s="1" t="s">
        <v>125</v>
      </c>
      <c r="F683" s="1" t="s">
        <v>126</v>
      </c>
      <c r="G683" s="1" t="s">
        <v>248</v>
      </c>
      <c r="H683" s="1" t="s">
        <v>144</v>
      </c>
      <c r="I683" s="1" t="s">
        <v>71</v>
      </c>
      <c r="J683" s="67">
        <v>1134630.1599999999</v>
      </c>
      <c r="K683" s="67">
        <v>999999.99</v>
      </c>
      <c r="L683" s="67">
        <v>1010847.32</v>
      </c>
      <c r="M683" s="67">
        <v>1134630.1599999999</v>
      </c>
      <c r="N683" s="1">
        <v>4.5</v>
      </c>
      <c r="O683" s="115" t="s">
        <v>6</v>
      </c>
      <c r="P683" s="4"/>
    </row>
    <row r="684" spans="1:16" x14ac:dyDescent="0.3">
      <c r="A684" s="4"/>
      <c r="B684" s="11" t="s">
        <v>128</v>
      </c>
      <c r="C684" s="1" t="s">
        <v>145</v>
      </c>
      <c r="E684" s="1" t="s">
        <v>125</v>
      </c>
      <c r="F684" s="1" t="s">
        <v>126</v>
      </c>
      <c r="G684" s="1" t="s">
        <v>249</v>
      </c>
      <c r="H684" s="1" t="s">
        <v>250</v>
      </c>
      <c r="I684" s="1" t="s">
        <v>71</v>
      </c>
      <c r="J684" s="67">
        <v>118466.81</v>
      </c>
      <c r="K684" s="67">
        <v>100000</v>
      </c>
      <c r="L684" s="67">
        <v>102998</v>
      </c>
      <c r="M684" s="67">
        <v>118466.81</v>
      </c>
      <c r="N684" s="1">
        <v>6.15</v>
      </c>
      <c r="O684" s="115" t="s">
        <v>6</v>
      </c>
      <c r="P684" s="4"/>
    </row>
    <row r="685" spans="1:16" x14ac:dyDescent="0.3">
      <c r="A685" s="4"/>
      <c r="B685" s="11" t="s">
        <v>128</v>
      </c>
      <c r="C685" s="1" t="s">
        <v>145</v>
      </c>
      <c r="E685" s="1" t="s">
        <v>125</v>
      </c>
      <c r="F685" s="1" t="s">
        <v>126</v>
      </c>
      <c r="G685" s="1" t="s">
        <v>251</v>
      </c>
      <c r="H685" s="1" t="s">
        <v>250</v>
      </c>
      <c r="I685" s="1" t="s">
        <v>71</v>
      </c>
      <c r="J685" s="67">
        <v>118466.81</v>
      </c>
      <c r="K685" s="67">
        <v>100000</v>
      </c>
      <c r="L685" s="67">
        <v>102998</v>
      </c>
      <c r="M685" s="67">
        <v>118466.81</v>
      </c>
      <c r="N685" s="1">
        <v>6.15</v>
      </c>
      <c r="O685" s="115" t="s">
        <v>6</v>
      </c>
      <c r="P685" s="4"/>
    </row>
    <row r="686" spans="1:16" x14ac:dyDescent="0.3">
      <c r="A686" s="4"/>
      <c r="B686" s="11" t="s">
        <v>128</v>
      </c>
      <c r="C686" s="1" t="s">
        <v>145</v>
      </c>
      <c r="E686" s="1" t="s">
        <v>125</v>
      </c>
      <c r="F686" s="1" t="s">
        <v>126</v>
      </c>
      <c r="G686" s="1" t="s">
        <v>252</v>
      </c>
      <c r="H686" s="1" t="s">
        <v>250</v>
      </c>
      <c r="I686" s="1" t="s">
        <v>71</v>
      </c>
      <c r="J686" s="67">
        <v>118466.81</v>
      </c>
      <c r="K686" s="67">
        <v>100000</v>
      </c>
      <c r="L686" s="67">
        <v>102998</v>
      </c>
      <c r="M686" s="67">
        <v>118466.81</v>
      </c>
      <c r="N686" s="1">
        <v>6.15</v>
      </c>
      <c r="O686" s="115" t="s">
        <v>6</v>
      </c>
      <c r="P686" s="4"/>
    </row>
    <row r="687" spans="1:16" x14ac:dyDescent="0.3">
      <c r="A687" s="4"/>
      <c r="B687" s="11" t="s">
        <v>128</v>
      </c>
      <c r="C687" s="1" t="s">
        <v>145</v>
      </c>
      <c r="E687" s="1" t="s">
        <v>125</v>
      </c>
      <c r="F687" s="1" t="s">
        <v>126</v>
      </c>
      <c r="G687" s="1" t="s">
        <v>253</v>
      </c>
      <c r="H687" s="1" t="s">
        <v>250</v>
      </c>
      <c r="I687" s="1" t="s">
        <v>71</v>
      </c>
      <c r="J687" s="67">
        <v>118466.81</v>
      </c>
      <c r="K687" s="67">
        <v>100000</v>
      </c>
      <c r="L687" s="67">
        <v>102998</v>
      </c>
      <c r="M687" s="67">
        <v>118466.81</v>
      </c>
      <c r="N687" s="1">
        <v>6.15</v>
      </c>
      <c r="O687" s="115" t="s">
        <v>6</v>
      </c>
      <c r="P687" s="4"/>
    </row>
    <row r="688" spans="1:16" x14ac:dyDescent="0.3">
      <c r="A688" s="4"/>
      <c r="B688" s="11" t="s">
        <v>128</v>
      </c>
      <c r="C688" s="1" t="s">
        <v>145</v>
      </c>
      <c r="E688" s="1" t="s">
        <v>125</v>
      </c>
      <c r="F688" s="1" t="s">
        <v>126</v>
      </c>
      <c r="G688" s="1" t="s">
        <v>254</v>
      </c>
      <c r="H688" s="1" t="s">
        <v>250</v>
      </c>
      <c r="I688" s="1" t="s">
        <v>71</v>
      </c>
      <c r="J688" s="67">
        <v>118466.81</v>
      </c>
      <c r="K688" s="67">
        <v>100000</v>
      </c>
      <c r="L688" s="67">
        <v>102998</v>
      </c>
      <c r="M688" s="67">
        <v>118466.81</v>
      </c>
      <c r="N688" s="1">
        <v>6.15</v>
      </c>
      <c r="O688" s="115" t="s">
        <v>6</v>
      </c>
      <c r="P688" s="4"/>
    </row>
    <row r="689" spans="1:16" x14ac:dyDescent="0.3">
      <c r="A689" s="4"/>
      <c r="B689" s="11" t="s">
        <v>128</v>
      </c>
      <c r="C689" s="1" t="s">
        <v>145</v>
      </c>
      <c r="E689" s="1" t="s">
        <v>125</v>
      </c>
      <c r="F689" s="1" t="s">
        <v>126</v>
      </c>
      <c r="G689" s="1" t="s">
        <v>255</v>
      </c>
      <c r="H689" s="1" t="s">
        <v>250</v>
      </c>
      <c r="I689" s="1" t="s">
        <v>71</v>
      </c>
      <c r="J689" s="67">
        <v>118466.81</v>
      </c>
      <c r="K689" s="67">
        <v>100000</v>
      </c>
      <c r="L689" s="67">
        <v>102998</v>
      </c>
      <c r="M689" s="67">
        <v>118466.81</v>
      </c>
      <c r="N689" s="1">
        <v>6.15</v>
      </c>
      <c r="O689" s="115" t="s">
        <v>6</v>
      </c>
      <c r="P689" s="4"/>
    </row>
    <row r="690" spans="1:16" x14ac:dyDescent="0.3">
      <c r="A690" s="4"/>
      <c r="B690" s="11" t="s">
        <v>128</v>
      </c>
      <c r="C690" s="1" t="s">
        <v>145</v>
      </c>
      <c r="E690" s="1" t="s">
        <v>125</v>
      </c>
      <c r="F690" s="1" t="s">
        <v>126</v>
      </c>
      <c r="G690" s="1" t="s">
        <v>256</v>
      </c>
      <c r="H690" s="1" t="s">
        <v>250</v>
      </c>
      <c r="I690" s="1" t="s">
        <v>71</v>
      </c>
      <c r="J690" s="67">
        <v>118466.81</v>
      </c>
      <c r="K690" s="67">
        <v>100000</v>
      </c>
      <c r="L690" s="67">
        <v>102998</v>
      </c>
      <c r="M690" s="67">
        <v>118466.81</v>
      </c>
      <c r="N690" s="1">
        <v>6.15</v>
      </c>
      <c r="O690" s="115" t="s">
        <v>6</v>
      </c>
      <c r="P690" s="4"/>
    </row>
    <row r="691" spans="1:16" x14ac:dyDescent="0.3">
      <c r="A691" s="4"/>
      <c r="B691" s="11" t="s">
        <v>128</v>
      </c>
      <c r="C691" s="1" t="s">
        <v>145</v>
      </c>
      <c r="E691" s="1" t="s">
        <v>125</v>
      </c>
      <c r="F691" s="1" t="s">
        <v>126</v>
      </c>
      <c r="G691" s="1" t="s">
        <v>257</v>
      </c>
      <c r="H691" s="1" t="s">
        <v>250</v>
      </c>
      <c r="I691" s="1" t="s">
        <v>71</v>
      </c>
      <c r="J691" s="67">
        <v>118466.81</v>
      </c>
      <c r="K691" s="67">
        <v>100000</v>
      </c>
      <c r="L691" s="67">
        <v>102998</v>
      </c>
      <c r="M691" s="67">
        <v>118466.81</v>
      </c>
      <c r="N691" s="1">
        <v>6.15</v>
      </c>
      <c r="O691" s="115" t="s">
        <v>6</v>
      </c>
      <c r="P691" s="4"/>
    </row>
    <row r="692" spans="1:16" x14ac:dyDescent="0.3">
      <c r="A692" s="4"/>
      <c r="B692" s="11" t="s">
        <v>128</v>
      </c>
      <c r="C692" s="1" t="s">
        <v>145</v>
      </c>
      <c r="E692" s="1" t="s">
        <v>125</v>
      </c>
      <c r="F692" s="1" t="s">
        <v>126</v>
      </c>
      <c r="G692" s="1" t="s">
        <v>258</v>
      </c>
      <c r="H692" s="1" t="s">
        <v>250</v>
      </c>
      <c r="I692" s="1" t="s">
        <v>71</v>
      </c>
      <c r="J692" s="67">
        <v>118466.81</v>
      </c>
      <c r="K692" s="67">
        <v>100000</v>
      </c>
      <c r="L692" s="67">
        <v>102998</v>
      </c>
      <c r="M692" s="67">
        <v>118466.81</v>
      </c>
      <c r="N692" s="1">
        <v>6.15</v>
      </c>
      <c r="O692" s="115" t="s">
        <v>6</v>
      </c>
      <c r="P692" s="4"/>
    </row>
    <row r="693" spans="1:16" x14ac:dyDescent="0.3">
      <c r="A693" s="4"/>
      <c r="B693" s="11" t="s">
        <v>128</v>
      </c>
      <c r="C693" s="1" t="s">
        <v>145</v>
      </c>
      <c r="E693" s="1" t="s">
        <v>125</v>
      </c>
      <c r="F693" s="1" t="s">
        <v>126</v>
      </c>
      <c r="G693" s="1" t="s">
        <v>259</v>
      </c>
      <c r="H693" s="1" t="s">
        <v>250</v>
      </c>
      <c r="I693" s="1" t="s">
        <v>71</v>
      </c>
      <c r="J693" s="67">
        <v>118466.81</v>
      </c>
      <c r="K693" s="67">
        <v>100000</v>
      </c>
      <c r="L693" s="67">
        <v>102998</v>
      </c>
      <c r="M693" s="67">
        <v>118466.81</v>
      </c>
      <c r="N693" s="1">
        <v>6.15</v>
      </c>
      <c r="O693" s="115" t="s">
        <v>6</v>
      </c>
      <c r="P693" s="4"/>
    </row>
    <row r="694" spans="1:16" x14ac:dyDescent="0.3">
      <c r="A694" s="4"/>
      <c r="B694" s="11" t="s">
        <v>128</v>
      </c>
      <c r="C694" s="1" t="s">
        <v>145</v>
      </c>
      <c r="E694" s="1" t="s">
        <v>125</v>
      </c>
      <c r="F694" s="1" t="s">
        <v>126</v>
      </c>
      <c r="G694" s="1" t="s">
        <v>261</v>
      </c>
      <c r="H694" s="1" t="s">
        <v>260</v>
      </c>
      <c r="I694" s="1" t="s">
        <v>71</v>
      </c>
      <c r="J694" s="67">
        <v>118466.81</v>
      </c>
      <c r="K694" s="67">
        <v>99999.99</v>
      </c>
      <c r="L694" s="67">
        <v>102707.91</v>
      </c>
      <c r="M694" s="67">
        <v>118466.81</v>
      </c>
      <c r="N694" s="1">
        <v>6.15</v>
      </c>
      <c r="O694" s="115" t="s">
        <v>6</v>
      </c>
      <c r="P694" s="4"/>
    </row>
    <row r="695" spans="1:16" x14ac:dyDescent="0.3">
      <c r="A695" s="4"/>
      <c r="B695" s="11" t="s">
        <v>128</v>
      </c>
      <c r="C695" s="1" t="s">
        <v>145</v>
      </c>
      <c r="E695" s="1" t="s">
        <v>125</v>
      </c>
      <c r="F695" s="1" t="s">
        <v>126</v>
      </c>
      <c r="G695" s="1" t="s">
        <v>262</v>
      </c>
      <c r="H695" s="1" t="s">
        <v>260</v>
      </c>
      <c r="I695" s="1" t="s">
        <v>71</v>
      </c>
      <c r="J695" s="67">
        <v>118466.81</v>
      </c>
      <c r="K695" s="67">
        <v>99999.99</v>
      </c>
      <c r="L695" s="67">
        <v>102707.91</v>
      </c>
      <c r="M695" s="67">
        <v>118466.81</v>
      </c>
      <c r="N695" s="1">
        <v>6.15</v>
      </c>
      <c r="O695" s="115" t="s">
        <v>6</v>
      </c>
      <c r="P695" s="4"/>
    </row>
    <row r="696" spans="1:16" x14ac:dyDescent="0.3">
      <c r="A696" s="4"/>
      <c r="B696" s="11" t="s">
        <v>128</v>
      </c>
      <c r="C696" s="1" t="s">
        <v>145</v>
      </c>
      <c r="E696" s="1" t="s">
        <v>125</v>
      </c>
      <c r="F696" s="1" t="s">
        <v>126</v>
      </c>
      <c r="G696" s="1" t="s">
        <v>263</v>
      </c>
      <c r="H696" s="1" t="s">
        <v>260</v>
      </c>
      <c r="I696" s="1" t="s">
        <v>71</v>
      </c>
      <c r="J696" s="67">
        <v>118466.81</v>
      </c>
      <c r="K696" s="67">
        <v>99999.99</v>
      </c>
      <c r="L696" s="67">
        <v>102707.91</v>
      </c>
      <c r="M696" s="67">
        <v>118466.81</v>
      </c>
      <c r="N696" s="1">
        <v>6.15</v>
      </c>
      <c r="O696" s="115" t="s">
        <v>6</v>
      </c>
      <c r="P696" s="4"/>
    </row>
    <row r="697" spans="1:16" x14ac:dyDescent="0.3">
      <c r="A697" s="4"/>
      <c r="B697" s="11" t="s">
        <v>128</v>
      </c>
      <c r="C697" s="1" t="s">
        <v>145</v>
      </c>
      <c r="E697" s="1" t="s">
        <v>125</v>
      </c>
      <c r="F697" s="1" t="s">
        <v>126</v>
      </c>
      <c r="G697" s="1" t="s">
        <v>264</v>
      </c>
      <c r="H697" s="1" t="s">
        <v>260</v>
      </c>
      <c r="I697" s="1" t="s">
        <v>71</v>
      </c>
      <c r="J697" s="67">
        <v>118466.81</v>
      </c>
      <c r="K697" s="67">
        <v>99999.99</v>
      </c>
      <c r="L697" s="67">
        <v>102707.91</v>
      </c>
      <c r="M697" s="67">
        <v>118466.81</v>
      </c>
      <c r="N697" s="1">
        <v>6.15</v>
      </c>
      <c r="O697" s="115" t="s">
        <v>6</v>
      </c>
      <c r="P697" s="4"/>
    </row>
    <row r="698" spans="1:16" x14ac:dyDescent="0.3">
      <c r="A698" s="4"/>
      <c r="B698" s="11" t="s">
        <v>128</v>
      </c>
      <c r="C698" s="1" t="s">
        <v>145</v>
      </c>
      <c r="E698" s="1" t="s">
        <v>125</v>
      </c>
      <c r="F698" s="1" t="s">
        <v>126</v>
      </c>
      <c r="G698" s="1" t="s">
        <v>265</v>
      </c>
      <c r="H698" s="1" t="s">
        <v>260</v>
      </c>
      <c r="I698" s="1" t="s">
        <v>71</v>
      </c>
      <c r="J698" s="67">
        <v>118466.81</v>
      </c>
      <c r="K698" s="67">
        <v>99999.99</v>
      </c>
      <c r="L698" s="67">
        <v>102707.91</v>
      </c>
      <c r="M698" s="67">
        <v>118466.81</v>
      </c>
      <c r="N698" s="1">
        <v>6.15</v>
      </c>
      <c r="O698" s="115" t="s">
        <v>6</v>
      </c>
      <c r="P698" s="4"/>
    </row>
    <row r="699" spans="1:16" x14ac:dyDescent="0.3">
      <c r="A699" s="4"/>
      <c r="B699" s="11" t="s">
        <v>128</v>
      </c>
      <c r="C699" s="1" t="s">
        <v>145</v>
      </c>
      <c r="E699" s="1" t="s">
        <v>125</v>
      </c>
      <c r="F699" s="1" t="s">
        <v>126</v>
      </c>
      <c r="G699" s="1" t="s">
        <v>266</v>
      </c>
      <c r="H699" s="1" t="s">
        <v>260</v>
      </c>
      <c r="I699" s="1" t="s">
        <v>71</v>
      </c>
      <c r="J699" s="67">
        <v>118466.81</v>
      </c>
      <c r="K699" s="67">
        <v>99999.99</v>
      </c>
      <c r="L699" s="67">
        <v>102707.91</v>
      </c>
      <c r="M699" s="67">
        <v>118466.81</v>
      </c>
      <c r="N699" s="1">
        <v>6.15</v>
      </c>
      <c r="O699" s="115" t="s">
        <v>6</v>
      </c>
      <c r="P699" s="4"/>
    </row>
    <row r="700" spans="1:16" x14ac:dyDescent="0.3">
      <c r="A700" s="4"/>
      <c r="B700" s="11" t="s">
        <v>128</v>
      </c>
      <c r="C700" s="1" t="s">
        <v>145</v>
      </c>
      <c r="E700" s="1" t="s">
        <v>125</v>
      </c>
      <c r="F700" s="1" t="s">
        <v>126</v>
      </c>
      <c r="G700" s="1" t="s">
        <v>267</v>
      </c>
      <c r="H700" s="1" t="s">
        <v>260</v>
      </c>
      <c r="I700" s="1" t="s">
        <v>71</v>
      </c>
      <c r="J700" s="67">
        <v>118466.81</v>
      </c>
      <c r="K700" s="67">
        <v>99999.99</v>
      </c>
      <c r="L700" s="67">
        <v>102707.91</v>
      </c>
      <c r="M700" s="67">
        <v>118466.81</v>
      </c>
      <c r="N700" s="1">
        <v>6.15</v>
      </c>
      <c r="O700" s="115" t="s">
        <v>6</v>
      </c>
      <c r="P700" s="4"/>
    </row>
    <row r="701" spans="1:16" x14ac:dyDescent="0.3">
      <c r="A701" s="4"/>
      <c r="B701" s="11" t="s">
        <v>128</v>
      </c>
      <c r="C701" s="1" t="s">
        <v>145</v>
      </c>
      <c r="E701" s="1" t="s">
        <v>125</v>
      </c>
      <c r="F701" s="1" t="s">
        <v>126</v>
      </c>
      <c r="G701" s="1" t="s">
        <v>268</v>
      </c>
      <c r="H701" s="1" t="s">
        <v>260</v>
      </c>
      <c r="I701" s="1" t="s">
        <v>71</v>
      </c>
      <c r="J701" s="67">
        <v>118466.81</v>
      </c>
      <c r="K701" s="67">
        <v>99999.99</v>
      </c>
      <c r="L701" s="67">
        <v>102707.91</v>
      </c>
      <c r="M701" s="67">
        <v>118466.81</v>
      </c>
      <c r="N701" s="1">
        <v>6.15</v>
      </c>
      <c r="O701" s="115" t="s">
        <v>6</v>
      </c>
      <c r="P701" s="4"/>
    </row>
    <row r="702" spans="1:16" x14ac:dyDescent="0.3">
      <c r="A702" s="4"/>
      <c r="B702" s="11" t="s">
        <v>128</v>
      </c>
      <c r="C702" s="1" t="s">
        <v>145</v>
      </c>
      <c r="E702" s="1" t="s">
        <v>125</v>
      </c>
      <c r="F702" s="1" t="s">
        <v>126</v>
      </c>
      <c r="G702" s="1" t="s">
        <v>269</v>
      </c>
      <c r="H702" s="1" t="s">
        <v>260</v>
      </c>
      <c r="I702" s="1" t="s">
        <v>71</v>
      </c>
      <c r="J702" s="67">
        <v>118466.81</v>
      </c>
      <c r="K702" s="67">
        <v>99999.99</v>
      </c>
      <c r="L702" s="67">
        <v>102707.91</v>
      </c>
      <c r="M702" s="67">
        <v>118466.81</v>
      </c>
      <c r="N702" s="1">
        <v>6.15</v>
      </c>
      <c r="O702" s="115" t="s">
        <v>6</v>
      </c>
      <c r="P702" s="4"/>
    </row>
    <row r="703" spans="1:16" x14ac:dyDescent="0.3">
      <c r="A703" s="4"/>
      <c r="B703" s="11" t="s">
        <v>128</v>
      </c>
      <c r="C703" s="1" t="s">
        <v>145</v>
      </c>
      <c r="E703" s="1" t="s">
        <v>125</v>
      </c>
      <c r="F703" s="1" t="s">
        <v>126</v>
      </c>
      <c r="G703" s="1" t="s">
        <v>270</v>
      </c>
      <c r="H703" s="1" t="s">
        <v>260</v>
      </c>
      <c r="I703" s="1" t="s">
        <v>71</v>
      </c>
      <c r="J703" s="67">
        <v>118466.81</v>
      </c>
      <c r="K703" s="67">
        <v>99999.99</v>
      </c>
      <c r="L703" s="67">
        <v>102707.91</v>
      </c>
      <c r="M703" s="67">
        <v>118466.81</v>
      </c>
      <c r="N703" s="1">
        <v>6.15</v>
      </c>
      <c r="O703" s="115" t="s">
        <v>6</v>
      </c>
      <c r="P703" s="4"/>
    </row>
    <row r="704" spans="1:16" x14ac:dyDescent="0.3">
      <c r="A704" s="4"/>
      <c r="B704" s="11" t="s">
        <v>128</v>
      </c>
      <c r="C704" s="1" t="s">
        <v>145</v>
      </c>
      <c r="E704" s="1" t="s">
        <v>125</v>
      </c>
      <c r="F704" s="1" t="s">
        <v>126</v>
      </c>
      <c r="G704" s="1" t="s">
        <v>271</v>
      </c>
      <c r="H704" s="1" t="s">
        <v>260</v>
      </c>
      <c r="I704" s="1" t="s">
        <v>71</v>
      </c>
      <c r="J704" s="67">
        <v>118466.81</v>
      </c>
      <c r="K704" s="67">
        <v>99999.99</v>
      </c>
      <c r="L704" s="67">
        <v>102707.91</v>
      </c>
      <c r="M704" s="67">
        <v>118466.81</v>
      </c>
      <c r="N704" s="1">
        <v>6.15</v>
      </c>
      <c r="O704" s="115" t="s">
        <v>6</v>
      </c>
      <c r="P704" s="4"/>
    </row>
    <row r="705" spans="1:16" x14ac:dyDescent="0.3">
      <c r="A705" s="4"/>
      <c r="B705" s="11" t="s">
        <v>128</v>
      </c>
      <c r="C705" s="1" t="s">
        <v>145</v>
      </c>
      <c r="E705" s="1" t="s">
        <v>125</v>
      </c>
      <c r="F705" s="1" t="s">
        <v>126</v>
      </c>
      <c r="G705" s="1" t="s">
        <v>272</v>
      </c>
      <c r="H705" s="1" t="s">
        <v>260</v>
      </c>
      <c r="I705" s="1" t="s">
        <v>71</v>
      </c>
      <c r="J705" s="67">
        <v>118466.81</v>
      </c>
      <c r="K705" s="67">
        <v>99999.99</v>
      </c>
      <c r="L705" s="67">
        <v>102707.91</v>
      </c>
      <c r="M705" s="67">
        <v>118466.81</v>
      </c>
      <c r="N705" s="1">
        <v>6.15</v>
      </c>
      <c r="O705" s="115" t="s">
        <v>6</v>
      </c>
      <c r="P705" s="4"/>
    </row>
    <row r="706" spans="1:16" x14ac:dyDescent="0.3">
      <c r="A706" s="4"/>
      <c r="B706" s="11" t="s">
        <v>128</v>
      </c>
      <c r="C706" s="1" t="s">
        <v>145</v>
      </c>
      <c r="E706" s="1" t="s">
        <v>125</v>
      </c>
      <c r="F706" s="1" t="s">
        <v>126</v>
      </c>
      <c r="G706" s="1" t="s">
        <v>273</v>
      </c>
      <c r="H706" s="1" t="s">
        <v>260</v>
      </c>
      <c r="I706" s="1" t="s">
        <v>71</v>
      </c>
      <c r="J706" s="67">
        <v>118466.81</v>
      </c>
      <c r="K706" s="67">
        <v>99999.99</v>
      </c>
      <c r="L706" s="67">
        <v>102707.91</v>
      </c>
      <c r="M706" s="67">
        <v>118466.81</v>
      </c>
      <c r="N706" s="1">
        <v>6.15</v>
      </c>
      <c r="O706" s="115" t="s">
        <v>6</v>
      </c>
      <c r="P706" s="4"/>
    </row>
    <row r="707" spans="1:16" x14ac:dyDescent="0.3">
      <c r="A707" s="4"/>
      <c r="B707" s="11" t="s">
        <v>128</v>
      </c>
      <c r="C707" s="1" t="s">
        <v>145</v>
      </c>
      <c r="E707" s="1" t="s">
        <v>125</v>
      </c>
      <c r="F707" s="1" t="s">
        <v>126</v>
      </c>
      <c r="G707" s="1" t="s">
        <v>274</v>
      </c>
      <c r="H707" s="1" t="s">
        <v>260</v>
      </c>
      <c r="I707" s="1" t="s">
        <v>71</v>
      </c>
      <c r="J707" s="67">
        <v>118466.81</v>
      </c>
      <c r="K707" s="67">
        <v>99999.99</v>
      </c>
      <c r="L707" s="67">
        <v>102707.91</v>
      </c>
      <c r="M707" s="67">
        <v>118466.81</v>
      </c>
      <c r="N707" s="1">
        <v>6.15</v>
      </c>
      <c r="O707" s="115" t="s">
        <v>6</v>
      </c>
      <c r="P707" s="4"/>
    </row>
    <row r="708" spans="1:16" x14ac:dyDescent="0.3">
      <c r="A708" s="4"/>
      <c r="B708" s="11" t="s">
        <v>128</v>
      </c>
      <c r="C708" s="1" t="s">
        <v>145</v>
      </c>
      <c r="E708" s="1" t="s">
        <v>125</v>
      </c>
      <c r="F708" s="1" t="s">
        <v>126</v>
      </c>
      <c r="G708" s="1" t="s">
        <v>275</v>
      </c>
      <c r="H708" s="1" t="s">
        <v>260</v>
      </c>
      <c r="I708" s="1" t="s">
        <v>71</v>
      </c>
      <c r="J708" s="67">
        <v>118466.81</v>
      </c>
      <c r="K708" s="67">
        <v>99999.99</v>
      </c>
      <c r="L708" s="67">
        <v>102707.91</v>
      </c>
      <c r="M708" s="67">
        <v>118466.81</v>
      </c>
      <c r="N708" s="1">
        <v>6.15</v>
      </c>
      <c r="O708" s="115" t="s">
        <v>6</v>
      </c>
      <c r="P708" s="4"/>
    </row>
    <row r="709" spans="1:16" x14ac:dyDescent="0.3">
      <c r="A709" s="4"/>
      <c r="B709" s="11" t="s">
        <v>128</v>
      </c>
      <c r="C709" s="1" t="s">
        <v>145</v>
      </c>
      <c r="E709" s="1" t="s">
        <v>125</v>
      </c>
      <c r="F709" s="1" t="s">
        <v>126</v>
      </c>
      <c r="G709" s="1" t="s">
        <v>276</v>
      </c>
      <c r="H709" s="1" t="s">
        <v>260</v>
      </c>
      <c r="I709" s="1" t="s">
        <v>71</v>
      </c>
      <c r="J709" s="67">
        <v>118466.81</v>
      </c>
      <c r="K709" s="67">
        <v>101118.3</v>
      </c>
      <c r="L709" s="67">
        <v>102708.07</v>
      </c>
      <c r="M709" s="67">
        <v>118466.81</v>
      </c>
      <c r="N709" s="1">
        <v>6.15</v>
      </c>
      <c r="O709" s="115" t="s">
        <v>6</v>
      </c>
      <c r="P709" s="4"/>
    </row>
    <row r="710" spans="1:16" x14ac:dyDescent="0.3">
      <c r="A710" s="4"/>
      <c r="B710" s="11" t="s">
        <v>128</v>
      </c>
      <c r="C710" s="1" t="s">
        <v>145</v>
      </c>
      <c r="E710" s="1" t="s">
        <v>125</v>
      </c>
      <c r="F710" s="1" t="s">
        <v>126</v>
      </c>
      <c r="G710" s="1" t="s">
        <v>277</v>
      </c>
      <c r="H710" s="1" t="s">
        <v>260</v>
      </c>
      <c r="I710" s="1" t="s">
        <v>71</v>
      </c>
      <c r="J710" s="67">
        <v>118466.81</v>
      </c>
      <c r="K710" s="67">
        <v>101118.3</v>
      </c>
      <c r="L710" s="67">
        <v>102708.07</v>
      </c>
      <c r="M710" s="67">
        <v>118466.81</v>
      </c>
      <c r="N710" s="1">
        <v>6.15</v>
      </c>
      <c r="O710" s="115" t="s">
        <v>6</v>
      </c>
      <c r="P710" s="4"/>
    </row>
    <row r="711" spans="1:16" x14ac:dyDescent="0.3">
      <c r="A711" s="4"/>
      <c r="B711" s="11" t="s">
        <v>128</v>
      </c>
      <c r="C711" s="1" t="s">
        <v>145</v>
      </c>
      <c r="E711" s="1" t="s">
        <v>125</v>
      </c>
      <c r="F711" s="1" t="s">
        <v>126</v>
      </c>
      <c r="G711" s="1" t="s">
        <v>278</v>
      </c>
      <c r="H711" s="1" t="s">
        <v>260</v>
      </c>
      <c r="I711" s="1" t="s">
        <v>71</v>
      </c>
      <c r="J711" s="67">
        <v>118466.81</v>
      </c>
      <c r="K711" s="67">
        <v>101118.3</v>
      </c>
      <c r="L711" s="67">
        <v>102708.07</v>
      </c>
      <c r="M711" s="67">
        <v>118466.81</v>
      </c>
      <c r="N711" s="1">
        <v>6.15</v>
      </c>
      <c r="O711" s="115" t="s">
        <v>6</v>
      </c>
      <c r="P711" s="4"/>
    </row>
    <row r="712" spans="1:16" x14ac:dyDescent="0.3">
      <c r="A712" s="4"/>
      <c r="B712" s="11" t="s">
        <v>128</v>
      </c>
      <c r="C712" s="1" t="s">
        <v>145</v>
      </c>
      <c r="E712" s="1" t="s">
        <v>125</v>
      </c>
      <c r="F712" s="1" t="s">
        <v>126</v>
      </c>
      <c r="G712" s="1" t="s">
        <v>279</v>
      </c>
      <c r="H712" s="1" t="s">
        <v>260</v>
      </c>
      <c r="I712" s="1" t="s">
        <v>71</v>
      </c>
      <c r="J712" s="67">
        <v>118466.81</v>
      </c>
      <c r="K712" s="67">
        <v>101118.3</v>
      </c>
      <c r="L712" s="67">
        <v>102708.07</v>
      </c>
      <c r="M712" s="67">
        <v>118466.81</v>
      </c>
      <c r="N712" s="1">
        <v>6.15</v>
      </c>
      <c r="O712" s="115" t="s">
        <v>6</v>
      </c>
      <c r="P712" s="4"/>
    </row>
    <row r="713" spans="1:16" x14ac:dyDescent="0.3">
      <c r="A713" s="4"/>
      <c r="B713" s="11" t="s">
        <v>128</v>
      </c>
      <c r="C713" s="1" t="s">
        <v>145</v>
      </c>
      <c r="E713" s="1" t="s">
        <v>125</v>
      </c>
      <c r="F713" s="1" t="s">
        <v>126</v>
      </c>
      <c r="G713" s="1" t="s">
        <v>280</v>
      </c>
      <c r="H713" s="1" t="s">
        <v>260</v>
      </c>
      <c r="I713" s="1" t="s">
        <v>71</v>
      </c>
      <c r="J713" s="67">
        <v>118466.81</v>
      </c>
      <c r="K713" s="67">
        <v>101118.3</v>
      </c>
      <c r="L713" s="67">
        <v>102708.07</v>
      </c>
      <c r="M713" s="67">
        <v>118466.81</v>
      </c>
      <c r="N713" s="1">
        <v>6.15</v>
      </c>
      <c r="O713" s="115" t="s">
        <v>6</v>
      </c>
      <c r="P713" s="4"/>
    </row>
    <row r="714" spans="1:16" x14ac:dyDescent="0.3">
      <c r="A714" s="4"/>
      <c r="B714" s="11" t="s">
        <v>128</v>
      </c>
      <c r="C714" s="1" t="s">
        <v>145</v>
      </c>
      <c r="E714" s="1" t="s">
        <v>125</v>
      </c>
      <c r="F714" s="1" t="s">
        <v>126</v>
      </c>
      <c r="G714" s="1" t="s">
        <v>525</v>
      </c>
      <c r="H714" s="1" t="s">
        <v>442</v>
      </c>
      <c r="I714" s="1" t="s">
        <v>71</v>
      </c>
      <c r="J714" s="67">
        <v>118032.85</v>
      </c>
      <c r="K714" s="67">
        <v>100000.01</v>
      </c>
      <c r="L714" s="67">
        <v>101336.95</v>
      </c>
      <c r="M714" s="67">
        <v>118032.85</v>
      </c>
      <c r="N714" s="1">
        <v>6</v>
      </c>
      <c r="O714" s="115" t="s">
        <v>6</v>
      </c>
      <c r="P714" s="4"/>
    </row>
    <row r="715" spans="1:16" x14ac:dyDescent="0.3">
      <c r="A715" s="4"/>
      <c r="B715" s="11" t="s">
        <v>128</v>
      </c>
      <c r="C715" s="1" t="s">
        <v>145</v>
      </c>
      <c r="E715" s="1" t="s">
        <v>125</v>
      </c>
      <c r="F715" s="1" t="s">
        <v>126</v>
      </c>
      <c r="G715" s="1" t="s">
        <v>526</v>
      </c>
      <c r="H715" s="1" t="s">
        <v>442</v>
      </c>
      <c r="I715" s="1" t="s">
        <v>71</v>
      </c>
      <c r="J715" s="67">
        <v>118032.85</v>
      </c>
      <c r="K715" s="67">
        <v>100000.01</v>
      </c>
      <c r="L715" s="67">
        <v>101336.95</v>
      </c>
      <c r="M715" s="67">
        <v>118032.85</v>
      </c>
      <c r="N715" s="1">
        <v>6</v>
      </c>
      <c r="O715" s="115" t="s">
        <v>6</v>
      </c>
      <c r="P715" s="4"/>
    </row>
    <row r="716" spans="1:16" x14ac:dyDescent="0.3">
      <c r="A716" s="4"/>
      <c r="B716" s="11" t="s">
        <v>128</v>
      </c>
      <c r="C716" s="1" t="s">
        <v>145</v>
      </c>
      <c r="E716" s="1" t="s">
        <v>125</v>
      </c>
      <c r="F716" s="1" t="s">
        <v>126</v>
      </c>
      <c r="G716" s="1" t="s">
        <v>527</v>
      </c>
      <c r="H716" s="1" t="s">
        <v>442</v>
      </c>
      <c r="I716" s="1" t="s">
        <v>71</v>
      </c>
      <c r="J716" s="67">
        <v>118032.85</v>
      </c>
      <c r="K716" s="67">
        <v>100000.01</v>
      </c>
      <c r="L716" s="67">
        <v>101336.95</v>
      </c>
      <c r="M716" s="67">
        <v>118032.85</v>
      </c>
      <c r="N716" s="1">
        <v>6</v>
      </c>
      <c r="O716" s="115" t="s">
        <v>6</v>
      </c>
      <c r="P716" s="4"/>
    </row>
    <row r="717" spans="1:16" x14ac:dyDescent="0.3">
      <c r="A717" s="4"/>
      <c r="B717" s="11" t="s">
        <v>128</v>
      </c>
      <c r="C717" s="1" t="s">
        <v>145</v>
      </c>
      <c r="E717" s="1" t="s">
        <v>125</v>
      </c>
      <c r="F717" s="1" t="s">
        <v>126</v>
      </c>
      <c r="G717" s="1" t="s">
        <v>528</v>
      </c>
      <c r="H717" s="1" t="s">
        <v>442</v>
      </c>
      <c r="I717" s="1" t="s">
        <v>71</v>
      </c>
      <c r="J717" s="67">
        <v>118032.85</v>
      </c>
      <c r="K717" s="67">
        <v>100000.01</v>
      </c>
      <c r="L717" s="67">
        <v>101336.95</v>
      </c>
      <c r="M717" s="67">
        <v>118032.85</v>
      </c>
      <c r="N717" s="1">
        <v>6</v>
      </c>
      <c r="O717" s="115" t="s">
        <v>6</v>
      </c>
      <c r="P717" s="4"/>
    </row>
    <row r="718" spans="1:16" x14ac:dyDescent="0.3">
      <c r="A718" s="4"/>
      <c r="B718" s="11" t="s">
        <v>128</v>
      </c>
      <c r="C718" s="1" t="s">
        <v>145</v>
      </c>
      <c r="E718" s="1" t="s">
        <v>125</v>
      </c>
      <c r="F718" s="1" t="s">
        <v>126</v>
      </c>
      <c r="G718" s="1" t="s">
        <v>529</v>
      </c>
      <c r="H718" s="1" t="s">
        <v>442</v>
      </c>
      <c r="I718" s="1" t="s">
        <v>71</v>
      </c>
      <c r="J718" s="67">
        <v>118032.85</v>
      </c>
      <c r="K718" s="67">
        <v>100000.01</v>
      </c>
      <c r="L718" s="67">
        <v>101336.95</v>
      </c>
      <c r="M718" s="67">
        <v>118032.85</v>
      </c>
      <c r="N718" s="1">
        <v>6</v>
      </c>
      <c r="O718" s="115" t="s">
        <v>6</v>
      </c>
      <c r="P718" s="4"/>
    </row>
    <row r="719" spans="1:16" x14ac:dyDescent="0.3">
      <c r="A719" s="4"/>
      <c r="B719" s="11" t="s">
        <v>128</v>
      </c>
      <c r="C719" s="1" t="s">
        <v>145</v>
      </c>
      <c r="E719" s="1" t="s">
        <v>125</v>
      </c>
      <c r="F719" s="1" t="s">
        <v>126</v>
      </c>
      <c r="G719" s="1" t="s">
        <v>530</v>
      </c>
      <c r="H719" s="1" t="s">
        <v>443</v>
      </c>
      <c r="I719" s="1" t="s">
        <v>71</v>
      </c>
      <c r="J719" s="67">
        <v>236666.82</v>
      </c>
      <c r="K719" s="67">
        <v>201260.35</v>
      </c>
      <c r="L719" s="67">
        <v>203917.92</v>
      </c>
      <c r="M719" s="67">
        <v>236666.82</v>
      </c>
      <c r="N719" s="1">
        <v>6</v>
      </c>
      <c r="O719" s="115" t="s">
        <v>6</v>
      </c>
      <c r="P719" s="4"/>
    </row>
    <row r="720" spans="1:16" x14ac:dyDescent="0.3">
      <c r="A720" s="4"/>
      <c r="B720" s="11" t="s">
        <v>128</v>
      </c>
      <c r="C720" s="1" t="s">
        <v>145</v>
      </c>
      <c r="E720" s="1" t="s">
        <v>125</v>
      </c>
      <c r="F720" s="1" t="s">
        <v>126</v>
      </c>
      <c r="G720" s="1" t="s">
        <v>531</v>
      </c>
      <c r="H720" s="1" t="s">
        <v>443</v>
      </c>
      <c r="I720" s="1" t="s">
        <v>71</v>
      </c>
      <c r="J720" s="67">
        <v>236666.82</v>
      </c>
      <c r="K720" s="67">
        <v>201260.35</v>
      </c>
      <c r="L720" s="67">
        <v>203917.92</v>
      </c>
      <c r="M720" s="67">
        <v>236666.82</v>
      </c>
      <c r="N720" s="1">
        <v>6</v>
      </c>
      <c r="O720" s="115" t="s">
        <v>6</v>
      </c>
      <c r="P720" s="4"/>
    </row>
    <row r="721" spans="1:16" x14ac:dyDescent="0.3">
      <c r="A721" s="4"/>
      <c r="B721" s="11" t="s">
        <v>128</v>
      </c>
      <c r="C721" s="1" t="s">
        <v>145</v>
      </c>
      <c r="E721" s="1" t="s">
        <v>125</v>
      </c>
      <c r="F721" s="1" t="s">
        <v>126</v>
      </c>
      <c r="G721" s="1" t="s">
        <v>532</v>
      </c>
      <c r="H721" s="1" t="s">
        <v>443</v>
      </c>
      <c r="I721" s="1" t="s">
        <v>71</v>
      </c>
      <c r="J721" s="67">
        <v>236666.82</v>
      </c>
      <c r="K721" s="67">
        <v>201260.35</v>
      </c>
      <c r="L721" s="67">
        <v>203917.92</v>
      </c>
      <c r="M721" s="67">
        <v>236666.82</v>
      </c>
      <c r="N721" s="1">
        <v>6</v>
      </c>
      <c r="O721" s="115" t="s">
        <v>6</v>
      </c>
      <c r="P721" s="4"/>
    </row>
    <row r="722" spans="1:16" x14ac:dyDescent="0.3">
      <c r="A722" s="4"/>
      <c r="B722" s="11" t="s">
        <v>128</v>
      </c>
      <c r="C722" s="1" t="s">
        <v>145</v>
      </c>
      <c r="E722" s="1" t="s">
        <v>125</v>
      </c>
      <c r="F722" s="1" t="s">
        <v>126</v>
      </c>
      <c r="G722" s="1" t="s">
        <v>533</v>
      </c>
      <c r="H722" s="1" t="s">
        <v>443</v>
      </c>
      <c r="I722" s="1" t="s">
        <v>71</v>
      </c>
      <c r="J722" s="67">
        <v>236666.82</v>
      </c>
      <c r="K722" s="67">
        <v>201260.35</v>
      </c>
      <c r="L722" s="67">
        <v>203917.92</v>
      </c>
      <c r="M722" s="67">
        <v>236666.82</v>
      </c>
      <c r="N722" s="1">
        <v>6</v>
      </c>
      <c r="O722" s="115" t="s">
        <v>6</v>
      </c>
      <c r="P722" s="4"/>
    </row>
    <row r="723" spans="1:16" x14ac:dyDescent="0.3">
      <c r="A723" s="4"/>
      <c r="B723" s="11" t="s">
        <v>128</v>
      </c>
      <c r="C723" s="1" t="s">
        <v>145</v>
      </c>
      <c r="E723" s="1" t="s">
        <v>125</v>
      </c>
      <c r="F723" s="1" t="s">
        <v>126</v>
      </c>
      <c r="G723" s="1" t="s">
        <v>533</v>
      </c>
      <c r="H723" s="1" t="s">
        <v>443</v>
      </c>
      <c r="I723" s="1" t="s">
        <v>71</v>
      </c>
      <c r="J723" s="67">
        <v>236666.82</v>
      </c>
      <c r="K723" s="67">
        <v>201260.35</v>
      </c>
      <c r="L723" s="67">
        <v>203917.92</v>
      </c>
      <c r="M723" s="67">
        <v>236666.82</v>
      </c>
      <c r="N723" s="1">
        <v>6</v>
      </c>
      <c r="O723" s="115" t="s">
        <v>6</v>
      </c>
      <c r="P723" s="4"/>
    </row>
    <row r="724" spans="1:16" x14ac:dyDescent="0.3">
      <c r="A724" s="4"/>
      <c r="B724" s="11" t="s">
        <v>128</v>
      </c>
      <c r="C724" s="1" t="s">
        <v>145</v>
      </c>
      <c r="E724" s="1" t="s">
        <v>125</v>
      </c>
      <c r="F724" s="1" t="s">
        <v>126</v>
      </c>
      <c r="G724" s="1" t="s">
        <v>534</v>
      </c>
      <c r="H724" s="1" t="s">
        <v>443</v>
      </c>
      <c r="I724" s="1" t="s">
        <v>71</v>
      </c>
      <c r="J724" s="67">
        <v>118316.69</v>
      </c>
      <c r="K724" s="67">
        <v>100679.05</v>
      </c>
      <c r="L724" s="67">
        <v>101942.41</v>
      </c>
      <c r="M724" s="67">
        <v>118316.69</v>
      </c>
      <c r="N724" s="1">
        <v>6</v>
      </c>
      <c r="O724" s="115" t="s">
        <v>6</v>
      </c>
      <c r="P724" s="4"/>
    </row>
    <row r="725" spans="1:16" x14ac:dyDescent="0.3">
      <c r="A725" s="4"/>
      <c r="B725" s="11" t="s">
        <v>128</v>
      </c>
      <c r="C725" s="1" t="s">
        <v>145</v>
      </c>
      <c r="E725" s="1" t="s">
        <v>125</v>
      </c>
      <c r="F725" s="1" t="s">
        <v>126</v>
      </c>
      <c r="G725" s="1" t="s">
        <v>535</v>
      </c>
      <c r="H725" s="1" t="s">
        <v>443</v>
      </c>
      <c r="I725" s="1" t="s">
        <v>71</v>
      </c>
      <c r="J725" s="67">
        <v>118316.69</v>
      </c>
      <c r="K725" s="67">
        <v>100679.05</v>
      </c>
      <c r="L725" s="67">
        <v>101942.41</v>
      </c>
      <c r="M725" s="67">
        <v>118316.69</v>
      </c>
      <c r="N725" s="1">
        <v>6</v>
      </c>
      <c r="O725" s="115" t="s">
        <v>6</v>
      </c>
      <c r="P725" s="4"/>
    </row>
    <row r="726" spans="1:16" x14ac:dyDescent="0.3">
      <c r="A726" s="4"/>
      <c r="B726" s="11" t="s">
        <v>128</v>
      </c>
      <c r="C726" s="1" t="s">
        <v>145</v>
      </c>
      <c r="E726" s="1" t="s">
        <v>125</v>
      </c>
      <c r="F726" s="1" t="s">
        <v>126</v>
      </c>
      <c r="G726" s="1" t="s">
        <v>536</v>
      </c>
      <c r="H726" s="1" t="s">
        <v>443</v>
      </c>
      <c r="I726" s="1" t="s">
        <v>71</v>
      </c>
      <c r="J726" s="67">
        <v>118316.69</v>
      </c>
      <c r="K726" s="67">
        <v>100679.05</v>
      </c>
      <c r="L726" s="67">
        <v>101942.41</v>
      </c>
      <c r="M726" s="67">
        <v>118316.69</v>
      </c>
      <c r="N726" s="1">
        <v>6</v>
      </c>
      <c r="O726" s="115" t="s">
        <v>6</v>
      </c>
      <c r="P726" s="4"/>
    </row>
    <row r="727" spans="1:16" x14ac:dyDescent="0.3">
      <c r="A727" s="4"/>
      <c r="B727" s="11" t="s">
        <v>128</v>
      </c>
      <c r="C727" s="1" t="s">
        <v>145</v>
      </c>
      <c r="E727" s="1" t="s">
        <v>125</v>
      </c>
      <c r="F727" s="1" t="s">
        <v>126</v>
      </c>
      <c r="G727" s="1" t="s">
        <v>537</v>
      </c>
      <c r="H727" s="1" t="s">
        <v>444</v>
      </c>
      <c r="I727" s="1" t="s">
        <v>71</v>
      </c>
      <c r="J727" s="67">
        <v>118616.94</v>
      </c>
      <c r="K727" s="67">
        <v>102335.74</v>
      </c>
      <c r="L727" s="67">
        <v>103368</v>
      </c>
      <c r="M727" s="67">
        <v>118616.94</v>
      </c>
      <c r="N727" s="1">
        <v>5.9</v>
      </c>
      <c r="O727" s="115" t="s">
        <v>6</v>
      </c>
      <c r="P727" s="4"/>
    </row>
    <row r="728" spans="1:16" x14ac:dyDescent="0.3">
      <c r="A728" s="4"/>
      <c r="B728" s="11" t="s">
        <v>128</v>
      </c>
      <c r="C728" s="1" t="s">
        <v>145</v>
      </c>
      <c r="E728" s="1" t="s">
        <v>125</v>
      </c>
      <c r="F728" s="1" t="s">
        <v>126</v>
      </c>
      <c r="G728" s="1" t="s">
        <v>538</v>
      </c>
      <c r="H728" s="1" t="s">
        <v>445</v>
      </c>
      <c r="I728" s="1" t="s">
        <v>71</v>
      </c>
      <c r="J728" s="67">
        <v>596838.35</v>
      </c>
      <c r="K728" s="67">
        <v>535351.30000000005</v>
      </c>
      <c r="L728" s="67">
        <v>506787.95</v>
      </c>
      <c r="M728" s="67">
        <v>596838.35</v>
      </c>
      <c r="N728" s="1">
        <v>6</v>
      </c>
      <c r="O728" s="115" t="s">
        <v>6</v>
      </c>
      <c r="P728" s="4"/>
    </row>
    <row r="729" spans="1:16" x14ac:dyDescent="0.3">
      <c r="A729" s="4"/>
      <c r="B729" s="11" t="s">
        <v>132</v>
      </c>
      <c r="C729" s="1" t="s">
        <v>146</v>
      </c>
      <c r="E729" s="1" t="s">
        <v>125</v>
      </c>
      <c r="F729" s="1" t="s">
        <v>126</v>
      </c>
      <c r="G729" s="1" t="s">
        <v>281</v>
      </c>
      <c r="H729" s="1" t="s">
        <v>147</v>
      </c>
      <c r="I729" s="1" t="s">
        <v>71</v>
      </c>
      <c r="J729" s="67">
        <v>346325.34</v>
      </c>
      <c r="K729" s="67">
        <v>250000.01</v>
      </c>
      <c r="L729" s="67">
        <v>250520.8</v>
      </c>
      <c r="M729" s="67">
        <v>346325.34</v>
      </c>
      <c r="N729" s="1">
        <v>5.5</v>
      </c>
      <c r="O729" s="115" t="s">
        <v>6</v>
      </c>
      <c r="P729" s="4"/>
    </row>
    <row r="730" spans="1:16" x14ac:dyDescent="0.3">
      <c r="A730" s="4"/>
      <c r="B730" s="11" t="s">
        <v>132</v>
      </c>
      <c r="C730" s="1" t="s">
        <v>146</v>
      </c>
      <c r="E730" s="1" t="s">
        <v>125</v>
      </c>
      <c r="F730" s="1" t="s">
        <v>126</v>
      </c>
      <c r="G730" s="1" t="s">
        <v>282</v>
      </c>
      <c r="H730" s="1" t="s">
        <v>148</v>
      </c>
      <c r="I730" s="1" t="s">
        <v>71</v>
      </c>
      <c r="J730" s="67">
        <v>378793.15</v>
      </c>
      <c r="K730" s="67">
        <v>300000.01</v>
      </c>
      <c r="L730" s="67">
        <v>305980.33</v>
      </c>
      <c r="M730" s="67">
        <v>378793.15</v>
      </c>
      <c r="N730" s="1">
        <v>5.25</v>
      </c>
      <c r="O730" s="115" t="s">
        <v>6</v>
      </c>
      <c r="P730" s="4"/>
    </row>
    <row r="731" spans="1:16" x14ac:dyDescent="0.3">
      <c r="A731" s="4"/>
      <c r="B731" s="11" t="s">
        <v>132</v>
      </c>
      <c r="C731" s="1" t="s">
        <v>146</v>
      </c>
      <c r="E731" s="1" t="s">
        <v>125</v>
      </c>
      <c r="F731" s="1" t="s">
        <v>126</v>
      </c>
      <c r="G731" s="1" t="s">
        <v>283</v>
      </c>
      <c r="H731" s="1" t="s">
        <v>149</v>
      </c>
      <c r="I731" s="1" t="s">
        <v>71</v>
      </c>
      <c r="J731" s="67">
        <v>757586.3</v>
      </c>
      <c r="K731" s="67">
        <v>610388.99</v>
      </c>
      <c r="L731" s="67">
        <v>614105.34</v>
      </c>
      <c r="M731" s="67">
        <v>757586.3</v>
      </c>
      <c r="N731" s="1">
        <v>5.25</v>
      </c>
      <c r="O731" s="115" t="s">
        <v>6</v>
      </c>
      <c r="P731" s="4"/>
    </row>
    <row r="732" spans="1:16" x14ac:dyDescent="0.3">
      <c r="A732" s="4"/>
      <c r="B732" s="11" t="s">
        <v>128</v>
      </c>
      <c r="C732" s="1" t="s">
        <v>146</v>
      </c>
      <c r="E732" s="1" t="s">
        <v>125</v>
      </c>
      <c r="F732" s="1" t="s">
        <v>126</v>
      </c>
      <c r="G732" s="1" t="s">
        <v>284</v>
      </c>
      <c r="H732" s="1" t="s">
        <v>150</v>
      </c>
      <c r="I732" s="1" t="s">
        <v>71</v>
      </c>
      <c r="J732" s="67">
        <v>234177.86</v>
      </c>
      <c r="K732" s="67">
        <v>209965.26</v>
      </c>
      <c r="L732" s="67">
        <v>211190.39</v>
      </c>
      <c r="M732" s="67">
        <v>234177.86</v>
      </c>
      <c r="N732" s="1">
        <v>5.5</v>
      </c>
      <c r="O732" s="115" t="s">
        <v>6</v>
      </c>
      <c r="P732" s="4"/>
    </row>
    <row r="733" spans="1:16" x14ac:dyDescent="0.3">
      <c r="A733" s="4"/>
      <c r="B733" s="11" t="s">
        <v>128</v>
      </c>
      <c r="C733" s="1" t="s">
        <v>146</v>
      </c>
      <c r="E733" s="1" t="s">
        <v>125</v>
      </c>
      <c r="F733" s="1" t="s">
        <v>126</v>
      </c>
      <c r="G733" s="1" t="s">
        <v>285</v>
      </c>
      <c r="H733" s="1" t="s">
        <v>150</v>
      </c>
      <c r="I733" s="1" t="s">
        <v>71</v>
      </c>
      <c r="J733" s="67">
        <v>826510.29</v>
      </c>
      <c r="K733" s="67">
        <v>743217.55</v>
      </c>
      <c r="L733" s="67">
        <v>746006.84</v>
      </c>
      <c r="M733" s="67">
        <v>826510.29</v>
      </c>
      <c r="N733" s="1">
        <v>5.5</v>
      </c>
      <c r="O733" s="115" t="s">
        <v>6</v>
      </c>
      <c r="P733" s="4"/>
    </row>
    <row r="734" spans="1:16" x14ac:dyDescent="0.3">
      <c r="A734" s="4"/>
      <c r="B734" s="11" t="s">
        <v>128</v>
      </c>
      <c r="C734" s="1" t="s">
        <v>146</v>
      </c>
      <c r="E734" s="1" t="s">
        <v>125</v>
      </c>
      <c r="F734" s="1" t="s">
        <v>126</v>
      </c>
      <c r="G734" s="1" t="s">
        <v>286</v>
      </c>
      <c r="H734" s="1" t="s">
        <v>150</v>
      </c>
      <c r="I734" s="1" t="s">
        <v>71</v>
      </c>
      <c r="J734" s="67">
        <v>440805.47</v>
      </c>
      <c r="K734" s="67">
        <v>393329.32</v>
      </c>
      <c r="L734" s="67">
        <v>395863.34</v>
      </c>
      <c r="M734" s="67">
        <v>440805.47</v>
      </c>
      <c r="N734" s="1">
        <v>5.5</v>
      </c>
      <c r="O734" s="115" t="s">
        <v>6</v>
      </c>
      <c r="P734" s="4"/>
    </row>
    <row r="735" spans="1:16" x14ac:dyDescent="0.3">
      <c r="A735" s="4"/>
      <c r="B735" s="11" t="s">
        <v>128</v>
      </c>
      <c r="C735" s="1" t="s">
        <v>146</v>
      </c>
      <c r="E735" s="1" t="s">
        <v>125</v>
      </c>
      <c r="F735" s="1" t="s">
        <v>126</v>
      </c>
      <c r="G735" s="1" t="s">
        <v>287</v>
      </c>
      <c r="H735" s="1" t="s">
        <v>151</v>
      </c>
      <c r="I735" s="1" t="s">
        <v>71</v>
      </c>
      <c r="J735" s="67">
        <v>361625.79</v>
      </c>
      <c r="K735" s="67">
        <v>302324.77</v>
      </c>
      <c r="L735" s="67">
        <v>304008.67</v>
      </c>
      <c r="M735" s="67">
        <v>361625.79</v>
      </c>
      <c r="N735" s="1">
        <v>5.5</v>
      </c>
      <c r="O735" s="115" t="s">
        <v>6</v>
      </c>
      <c r="P735" s="4"/>
    </row>
    <row r="736" spans="1:16" x14ac:dyDescent="0.3">
      <c r="A736" s="4"/>
      <c r="B736" s="11" t="s">
        <v>130</v>
      </c>
      <c r="C736" s="1" t="s">
        <v>146</v>
      </c>
      <c r="E736" s="1" t="s">
        <v>125</v>
      </c>
      <c r="F736" s="1" t="s">
        <v>126</v>
      </c>
      <c r="G736" s="1" t="s">
        <v>288</v>
      </c>
      <c r="H736" s="1" t="s">
        <v>152</v>
      </c>
      <c r="I736" s="1" t="s">
        <v>71</v>
      </c>
      <c r="J736" s="67">
        <v>119500.02</v>
      </c>
      <c r="K736" s="67">
        <v>100000.01</v>
      </c>
      <c r="L736" s="67">
        <v>100976.85</v>
      </c>
      <c r="M736" s="67">
        <v>119500.02</v>
      </c>
      <c r="N736" s="1">
        <v>6.5</v>
      </c>
      <c r="O736" s="115" t="s">
        <v>6</v>
      </c>
      <c r="P736" s="4"/>
    </row>
    <row r="737" spans="1:16" x14ac:dyDescent="0.3">
      <c r="A737" s="4"/>
      <c r="B737" s="11" t="s">
        <v>130</v>
      </c>
      <c r="C737" s="1" t="s">
        <v>146</v>
      </c>
      <c r="E737" s="1" t="s">
        <v>125</v>
      </c>
      <c r="F737" s="1" t="s">
        <v>126</v>
      </c>
      <c r="G737" s="1" t="s">
        <v>289</v>
      </c>
      <c r="H737" s="1" t="s">
        <v>152</v>
      </c>
      <c r="I737" s="1" t="s">
        <v>71</v>
      </c>
      <c r="J737" s="67">
        <v>119500.02</v>
      </c>
      <c r="K737" s="67">
        <v>100000.01</v>
      </c>
      <c r="L737" s="67">
        <v>100976.85</v>
      </c>
      <c r="M737" s="67">
        <v>119500.02</v>
      </c>
      <c r="N737" s="1">
        <v>6.5</v>
      </c>
      <c r="O737" s="115" t="s">
        <v>6</v>
      </c>
      <c r="P737" s="4"/>
    </row>
    <row r="738" spans="1:16" x14ac:dyDescent="0.3">
      <c r="A738" s="4"/>
      <c r="B738" s="11" t="s">
        <v>130</v>
      </c>
      <c r="C738" s="1" t="s">
        <v>146</v>
      </c>
      <c r="E738" s="1" t="s">
        <v>125</v>
      </c>
      <c r="F738" s="1" t="s">
        <v>126</v>
      </c>
      <c r="G738" s="1" t="s">
        <v>290</v>
      </c>
      <c r="H738" s="1" t="s">
        <v>152</v>
      </c>
      <c r="I738" s="1" t="s">
        <v>71</v>
      </c>
      <c r="J738" s="67">
        <v>119500.02</v>
      </c>
      <c r="K738" s="67">
        <v>100000.01</v>
      </c>
      <c r="L738" s="67">
        <v>100976.85</v>
      </c>
      <c r="M738" s="67">
        <v>119500.02</v>
      </c>
      <c r="N738" s="1">
        <v>6.5</v>
      </c>
      <c r="O738" s="115" t="s">
        <v>6</v>
      </c>
      <c r="P738" s="4"/>
    </row>
    <row r="739" spans="1:16" x14ac:dyDescent="0.3">
      <c r="A739" s="4"/>
      <c r="B739" s="11" t="s">
        <v>130</v>
      </c>
      <c r="C739" s="1" t="s">
        <v>146</v>
      </c>
      <c r="E739" s="1" t="s">
        <v>125</v>
      </c>
      <c r="F739" s="1" t="s">
        <v>126</v>
      </c>
      <c r="G739" s="1" t="s">
        <v>291</v>
      </c>
      <c r="H739" s="1" t="s">
        <v>152</v>
      </c>
      <c r="I739" s="1" t="s">
        <v>71</v>
      </c>
      <c r="J739" s="67">
        <v>119500.02</v>
      </c>
      <c r="K739" s="67">
        <v>100000.01</v>
      </c>
      <c r="L739" s="67">
        <v>100976.85</v>
      </c>
      <c r="M739" s="67">
        <v>119500.02</v>
      </c>
      <c r="N739" s="1">
        <v>6.5</v>
      </c>
      <c r="O739" s="115" t="s">
        <v>6</v>
      </c>
      <c r="P739" s="4"/>
    </row>
    <row r="740" spans="1:16" x14ac:dyDescent="0.3">
      <c r="A740" s="4"/>
      <c r="B740" s="11" t="s">
        <v>130</v>
      </c>
      <c r="C740" s="1" t="s">
        <v>146</v>
      </c>
      <c r="E740" s="1" t="s">
        <v>125</v>
      </c>
      <c r="F740" s="1" t="s">
        <v>126</v>
      </c>
      <c r="G740" s="1" t="s">
        <v>292</v>
      </c>
      <c r="H740" s="1" t="s">
        <v>152</v>
      </c>
      <c r="I740" s="1" t="s">
        <v>71</v>
      </c>
      <c r="J740" s="67">
        <v>119500.02</v>
      </c>
      <c r="K740" s="67">
        <v>100000.01</v>
      </c>
      <c r="L740" s="67">
        <v>100976.85</v>
      </c>
      <c r="M740" s="67">
        <v>119500.02</v>
      </c>
      <c r="N740" s="1">
        <v>6.5</v>
      </c>
      <c r="O740" s="115" t="s">
        <v>6</v>
      </c>
      <c r="P740" s="4"/>
    </row>
    <row r="741" spans="1:16" x14ac:dyDescent="0.3">
      <c r="A741" s="4"/>
      <c r="B741" s="11" t="s">
        <v>130</v>
      </c>
      <c r="C741" s="1" t="s">
        <v>146</v>
      </c>
      <c r="E741" s="1" t="s">
        <v>125</v>
      </c>
      <c r="F741" s="1" t="s">
        <v>126</v>
      </c>
      <c r="G741" s="1" t="s">
        <v>292</v>
      </c>
      <c r="H741" s="1" t="s">
        <v>152</v>
      </c>
      <c r="I741" s="1" t="s">
        <v>71</v>
      </c>
      <c r="J741" s="67">
        <v>119500.02</v>
      </c>
      <c r="K741" s="67">
        <v>100000.01</v>
      </c>
      <c r="L741" s="67">
        <v>100976.85</v>
      </c>
      <c r="M741" s="67">
        <v>119500.02</v>
      </c>
      <c r="N741" s="1">
        <v>6.5</v>
      </c>
      <c r="O741" s="115" t="s">
        <v>6</v>
      </c>
      <c r="P741" s="4"/>
    </row>
    <row r="742" spans="1:16" x14ac:dyDescent="0.3">
      <c r="A742" s="4"/>
      <c r="B742" s="11" t="s">
        <v>130</v>
      </c>
      <c r="C742" s="1" t="s">
        <v>146</v>
      </c>
      <c r="E742" s="1" t="s">
        <v>125</v>
      </c>
      <c r="F742" s="1" t="s">
        <v>126</v>
      </c>
      <c r="G742" s="1" t="s">
        <v>293</v>
      </c>
      <c r="H742" s="1" t="s">
        <v>152</v>
      </c>
      <c r="I742" s="1" t="s">
        <v>71</v>
      </c>
      <c r="J742" s="67">
        <v>119500.02</v>
      </c>
      <c r="K742" s="67">
        <v>100000.01</v>
      </c>
      <c r="L742" s="67">
        <v>100976.85</v>
      </c>
      <c r="M742" s="67">
        <v>119500.02</v>
      </c>
      <c r="N742" s="1">
        <v>6.5</v>
      </c>
      <c r="O742" s="115" t="s">
        <v>6</v>
      </c>
      <c r="P742" s="4"/>
    </row>
    <row r="743" spans="1:16" x14ac:dyDescent="0.3">
      <c r="A743" s="4"/>
      <c r="B743" s="11" t="s">
        <v>130</v>
      </c>
      <c r="C743" s="1" t="s">
        <v>146</v>
      </c>
      <c r="E743" s="1" t="s">
        <v>125</v>
      </c>
      <c r="F743" s="1" t="s">
        <v>126</v>
      </c>
      <c r="G743" s="1" t="s">
        <v>294</v>
      </c>
      <c r="H743" s="1" t="s">
        <v>152</v>
      </c>
      <c r="I743" s="1" t="s">
        <v>71</v>
      </c>
      <c r="J743" s="67">
        <v>199564.95</v>
      </c>
      <c r="K743" s="67">
        <v>167802.98</v>
      </c>
      <c r="L743" s="67">
        <v>168635.02</v>
      </c>
      <c r="M743" s="67">
        <v>199564.95</v>
      </c>
      <c r="N743" s="1">
        <v>6.5</v>
      </c>
      <c r="O743" s="115" t="s">
        <v>6</v>
      </c>
      <c r="P743" s="4"/>
    </row>
    <row r="744" spans="1:16" x14ac:dyDescent="0.3">
      <c r="A744" s="4"/>
      <c r="B744" s="11" t="s">
        <v>128</v>
      </c>
      <c r="C744" s="1" t="s">
        <v>195</v>
      </c>
      <c r="E744" s="1" t="s">
        <v>125</v>
      </c>
      <c r="F744" s="1" t="s">
        <v>126</v>
      </c>
      <c r="G744" s="1" t="s">
        <v>295</v>
      </c>
      <c r="H744" s="1" t="s">
        <v>296</v>
      </c>
      <c r="I744" s="1" t="s">
        <v>71</v>
      </c>
      <c r="J744" s="67">
        <v>272414.38</v>
      </c>
      <c r="K744" s="67">
        <v>250000</v>
      </c>
      <c r="L744" s="67">
        <v>256549.46</v>
      </c>
      <c r="M744" s="67">
        <v>272414.38</v>
      </c>
      <c r="N744" s="1">
        <v>5.95</v>
      </c>
      <c r="O744" s="115" t="s">
        <v>6</v>
      </c>
      <c r="P744" s="4"/>
    </row>
    <row r="745" spans="1:16" x14ac:dyDescent="0.3">
      <c r="A745" s="4"/>
      <c r="B745" s="11" t="s">
        <v>128</v>
      </c>
      <c r="C745" s="1" t="s">
        <v>195</v>
      </c>
      <c r="E745" s="1" t="s">
        <v>125</v>
      </c>
      <c r="F745" s="1" t="s">
        <v>126</v>
      </c>
      <c r="G745" s="1" t="s">
        <v>297</v>
      </c>
      <c r="H745" s="1" t="s">
        <v>296</v>
      </c>
      <c r="I745" s="1" t="s">
        <v>71</v>
      </c>
      <c r="J745" s="67">
        <v>272414.38</v>
      </c>
      <c r="K745" s="67">
        <v>250000</v>
      </c>
      <c r="L745" s="67">
        <v>256549.46</v>
      </c>
      <c r="M745" s="67">
        <v>272414.38</v>
      </c>
      <c r="N745" s="1">
        <v>5.95</v>
      </c>
      <c r="O745" s="115" t="s">
        <v>6</v>
      </c>
      <c r="P745" s="4"/>
    </row>
    <row r="746" spans="1:16" x14ac:dyDescent="0.3">
      <c r="A746" s="4"/>
      <c r="B746" s="11" t="s">
        <v>128</v>
      </c>
      <c r="C746" s="1" t="s">
        <v>195</v>
      </c>
      <c r="E746" s="1" t="s">
        <v>125</v>
      </c>
      <c r="F746" s="1" t="s">
        <v>126</v>
      </c>
      <c r="G746" s="1" t="s">
        <v>298</v>
      </c>
      <c r="H746" s="1" t="s">
        <v>296</v>
      </c>
      <c r="I746" s="1" t="s">
        <v>71</v>
      </c>
      <c r="J746" s="67">
        <v>272414.38</v>
      </c>
      <c r="K746" s="67">
        <v>250000</v>
      </c>
      <c r="L746" s="67">
        <v>256549.46</v>
      </c>
      <c r="M746" s="67">
        <v>272414.38</v>
      </c>
      <c r="N746" s="1">
        <v>5.95</v>
      </c>
      <c r="O746" s="115" t="s">
        <v>6</v>
      </c>
      <c r="P746" s="4"/>
    </row>
    <row r="747" spans="1:16" x14ac:dyDescent="0.3">
      <c r="A747" s="4"/>
      <c r="B747" s="11" t="s">
        <v>128</v>
      </c>
      <c r="C747" s="1" t="s">
        <v>195</v>
      </c>
      <c r="E747" s="1" t="s">
        <v>125</v>
      </c>
      <c r="F747" s="1" t="s">
        <v>126</v>
      </c>
      <c r="G747" s="1" t="s">
        <v>299</v>
      </c>
      <c r="H747" s="1" t="s">
        <v>296</v>
      </c>
      <c r="I747" s="1" t="s">
        <v>71</v>
      </c>
      <c r="J747" s="67">
        <v>272414.38</v>
      </c>
      <c r="K747" s="67">
        <v>250000</v>
      </c>
      <c r="L747" s="67">
        <v>256549.46</v>
      </c>
      <c r="M747" s="67">
        <v>272414.38</v>
      </c>
      <c r="N747" s="1">
        <v>5.95</v>
      </c>
      <c r="O747" s="115" t="s">
        <v>6</v>
      </c>
      <c r="P747" s="4"/>
    </row>
    <row r="748" spans="1:16" x14ac:dyDescent="0.3">
      <c r="A748" s="4"/>
      <c r="B748" s="11" t="s">
        <v>128</v>
      </c>
      <c r="C748" s="1" t="s">
        <v>195</v>
      </c>
      <c r="E748" s="1" t="s">
        <v>125</v>
      </c>
      <c r="F748" s="1" t="s">
        <v>126</v>
      </c>
      <c r="G748" s="1" t="s">
        <v>300</v>
      </c>
      <c r="H748" s="1" t="s">
        <v>296</v>
      </c>
      <c r="I748" s="1" t="s">
        <v>71</v>
      </c>
      <c r="J748" s="67">
        <v>272414.38</v>
      </c>
      <c r="K748" s="67">
        <v>250000</v>
      </c>
      <c r="L748" s="67">
        <v>256549.46</v>
      </c>
      <c r="M748" s="67">
        <v>272414.38</v>
      </c>
      <c r="N748" s="1">
        <v>5.95</v>
      </c>
      <c r="O748" s="115" t="s">
        <v>6</v>
      </c>
      <c r="P748" s="4"/>
    </row>
    <row r="749" spans="1:16" x14ac:dyDescent="0.3">
      <c r="A749" s="4"/>
      <c r="B749" s="11" t="s">
        <v>128</v>
      </c>
      <c r="C749" s="1" t="s">
        <v>195</v>
      </c>
      <c r="E749" s="1" t="s">
        <v>125</v>
      </c>
      <c r="F749" s="1" t="s">
        <v>126</v>
      </c>
      <c r="G749" s="1" t="s">
        <v>301</v>
      </c>
      <c r="H749" s="1" t="s">
        <v>296</v>
      </c>
      <c r="I749" s="1" t="s">
        <v>71</v>
      </c>
      <c r="J749" s="67">
        <v>272414.38</v>
      </c>
      <c r="K749" s="67">
        <v>250000</v>
      </c>
      <c r="L749" s="67">
        <v>256549.46</v>
      </c>
      <c r="M749" s="67">
        <v>272414.38</v>
      </c>
      <c r="N749" s="1">
        <v>5.95</v>
      </c>
      <c r="O749" s="115" t="s">
        <v>6</v>
      </c>
      <c r="P749" s="4"/>
    </row>
    <row r="750" spans="1:16" x14ac:dyDescent="0.3">
      <c r="A750" s="4"/>
      <c r="B750" s="11" t="s">
        <v>128</v>
      </c>
      <c r="C750" s="1" t="s">
        <v>195</v>
      </c>
      <c r="E750" s="1" t="s">
        <v>125</v>
      </c>
      <c r="F750" s="1" t="s">
        <v>126</v>
      </c>
      <c r="G750" s="1" t="s">
        <v>302</v>
      </c>
      <c r="H750" s="1" t="s">
        <v>296</v>
      </c>
      <c r="I750" s="1" t="s">
        <v>71</v>
      </c>
      <c r="J750" s="67">
        <v>272414.38</v>
      </c>
      <c r="K750" s="67">
        <v>250000</v>
      </c>
      <c r="L750" s="67">
        <v>256549.46</v>
      </c>
      <c r="M750" s="67">
        <v>272414.38</v>
      </c>
      <c r="N750" s="1">
        <v>5.95</v>
      </c>
      <c r="O750" s="115" t="s">
        <v>6</v>
      </c>
      <c r="P750" s="4"/>
    </row>
    <row r="751" spans="1:16" x14ac:dyDescent="0.3">
      <c r="A751" s="4"/>
      <c r="B751" s="11" t="s">
        <v>128</v>
      </c>
      <c r="C751" s="1" t="s">
        <v>195</v>
      </c>
      <c r="E751" s="1" t="s">
        <v>125</v>
      </c>
      <c r="F751" s="1" t="s">
        <v>126</v>
      </c>
      <c r="G751" s="1" t="s">
        <v>303</v>
      </c>
      <c r="H751" s="1" t="s">
        <v>296</v>
      </c>
      <c r="I751" s="1" t="s">
        <v>71</v>
      </c>
      <c r="J751" s="67">
        <v>272414.38</v>
      </c>
      <c r="K751" s="67">
        <v>250000</v>
      </c>
      <c r="L751" s="67">
        <v>256549.46</v>
      </c>
      <c r="M751" s="67">
        <v>272414.38</v>
      </c>
      <c r="N751" s="1">
        <v>5.95</v>
      </c>
      <c r="O751" s="115" t="s">
        <v>6</v>
      </c>
      <c r="P751" s="4"/>
    </row>
    <row r="752" spans="1:16" x14ac:dyDescent="0.3">
      <c r="A752" s="4"/>
      <c r="B752" s="11" t="s">
        <v>128</v>
      </c>
      <c r="C752" s="1" t="s">
        <v>195</v>
      </c>
      <c r="E752" s="1" t="s">
        <v>125</v>
      </c>
      <c r="F752" s="1" t="s">
        <v>126</v>
      </c>
      <c r="G752" s="1" t="s">
        <v>539</v>
      </c>
      <c r="H752" s="1" t="s">
        <v>453</v>
      </c>
      <c r="I752" s="1" t="s">
        <v>71</v>
      </c>
      <c r="J752" s="67">
        <v>111468.49</v>
      </c>
      <c r="K752" s="67">
        <v>101827.51</v>
      </c>
      <c r="L752" s="67">
        <v>101255.96</v>
      </c>
      <c r="M752" s="67">
        <v>111468.49</v>
      </c>
      <c r="N752" s="1">
        <v>5.9</v>
      </c>
      <c r="O752" s="115" t="s">
        <v>6</v>
      </c>
      <c r="P752" s="4"/>
    </row>
    <row r="753" spans="1:16" x14ac:dyDescent="0.3">
      <c r="A753" s="4"/>
      <c r="B753" s="11" t="s">
        <v>128</v>
      </c>
      <c r="C753" s="1" t="s">
        <v>195</v>
      </c>
      <c r="E753" s="1" t="s">
        <v>125</v>
      </c>
      <c r="F753" s="1" t="s">
        <v>126</v>
      </c>
      <c r="G753" s="1" t="s">
        <v>540</v>
      </c>
      <c r="H753" s="1" t="s">
        <v>453</v>
      </c>
      <c r="I753" s="1" t="s">
        <v>71</v>
      </c>
      <c r="J753" s="67">
        <v>111468.49</v>
      </c>
      <c r="K753" s="67">
        <v>101827.51</v>
      </c>
      <c r="L753" s="67">
        <v>101255.96</v>
      </c>
      <c r="M753" s="67">
        <v>111468.49</v>
      </c>
      <c r="N753" s="1">
        <v>5.9</v>
      </c>
      <c r="O753" s="115" t="s">
        <v>6</v>
      </c>
      <c r="P753" s="4"/>
    </row>
    <row r="754" spans="1:16" x14ac:dyDescent="0.3">
      <c r="A754" s="4"/>
      <c r="B754" s="11" t="s">
        <v>123</v>
      </c>
      <c r="C754" s="1" t="s">
        <v>421</v>
      </c>
      <c r="D754" s="1" t="s">
        <v>475</v>
      </c>
      <c r="E754" s="1" t="s">
        <v>125</v>
      </c>
      <c r="G754" s="1" t="s">
        <v>304</v>
      </c>
      <c r="H754" s="1" t="s">
        <v>153</v>
      </c>
      <c r="I754" s="1" t="s">
        <v>71</v>
      </c>
      <c r="J754" s="67">
        <v>159491.54</v>
      </c>
      <c r="K754" s="67">
        <v>125217.55</v>
      </c>
      <c r="L754" s="67">
        <v>123515.73</v>
      </c>
      <c r="M754" s="67">
        <v>159491.54</v>
      </c>
      <c r="N754" s="1">
        <v>6</v>
      </c>
      <c r="O754" s="115" t="s">
        <v>6</v>
      </c>
      <c r="P754" s="4"/>
    </row>
    <row r="755" spans="1:16" x14ac:dyDescent="0.3">
      <c r="A755" s="4"/>
      <c r="B755" s="11" t="s">
        <v>123</v>
      </c>
      <c r="C755" s="1" t="s">
        <v>421</v>
      </c>
      <c r="D755" s="1" t="s">
        <v>475</v>
      </c>
      <c r="E755" s="1" t="s">
        <v>125</v>
      </c>
      <c r="G755" s="1" t="s">
        <v>305</v>
      </c>
      <c r="H755" s="1" t="s">
        <v>153</v>
      </c>
      <c r="I755" s="1" t="s">
        <v>71</v>
      </c>
      <c r="J755" s="67">
        <v>66454.899999999994</v>
      </c>
      <c r="K755" s="67">
        <v>51932.17</v>
      </c>
      <c r="L755" s="67">
        <v>51312.22</v>
      </c>
      <c r="M755" s="67">
        <v>66454.899999999994</v>
      </c>
      <c r="N755" s="1">
        <v>6</v>
      </c>
      <c r="O755" s="115" t="s">
        <v>6</v>
      </c>
      <c r="P755" s="4"/>
    </row>
    <row r="756" spans="1:16" x14ac:dyDescent="0.3">
      <c r="A756" s="4"/>
      <c r="B756" s="11" t="s">
        <v>123</v>
      </c>
      <c r="C756" s="1" t="s">
        <v>421</v>
      </c>
      <c r="D756" s="1" t="s">
        <v>475</v>
      </c>
      <c r="E756" s="1" t="s">
        <v>125</v>
      </c>
      <c r="G756" s="1" t="s">
        <v>306</v>
      </c>
      <c r="H756" s="1" t="s">
        <v>153</v>
      </c>
      <c r="I756" s="1" t="s">
        <v>71</v>
      </c>
      <c r="J756" s="67">
        <v>190979.20000000001</v>
      </c>
      <c r="K756" s="67">
        <v>147121.01</v>
      </c>
      <c r="L756" s="67">
        <v>148592.28</v>
      </c>
      <c r="M756" s="67">
        <v>190979.20000000001</v>
      </c>
      <c r="N756" s="1">
        <v>6</v>
      </c>
      <c r="O756" s="115" t="s">
        <v>6</v>
      </c>
      <c r="P756" s="4"/>
    </row>
    <row r="757" spans="1:16" x14ac:dyDescent="0.3">
      <c r="A757" s="4"/>
      <c r="B757" s="11" t="s">
        <v>123</v>
      </c>
      <c r="C757" s="1" t="s">
        <v>421</v>
      </c>
      <c r="D757" s="1" t="s">
        <v>475</v>
      </c>
      <c r="E757" s="1" t="s">
        <v>125</v>
      </c>
      <c r="G757" s="1" t="s">
        <v>307</v>
      </c>
      <c r="H757" s="1" t="s">
        <v>153</v>
      </c>
      <c r="I757" s="1" t="s">
        <v>71</v>
      </c>
      <c r="J757" s="67">
        <v>15722.58</v>
      </c>
      <c r="K757" s="67">
        <v>13055.56</v>
      </c>
      <c r="L757" s="67">
        <v>13141.07</v>
      </c>
      <c r="M757" s="67">
        <v>15722.58</v>
      </c>
      <c r="N757" s="1">
        <v>6</v>
      </c>
      <c r="O757" s="115" t="s">
        <v>6</v>
      </c>
      <c r="P757" s="4"/>
    </row>
    <row r="758" spans="1:16" x14ac:dyDescent="0.3">
      <c r="A758" s="4"/>
      <c r="B758" s="11" t="s">
        <v>154</v>
      </c>
      <c r="C758" s="1" t="s">
        <v>422</v>
      </c>
      <c r="E758" s="1" t="s">
        <v>125</v>
      </c>
      <c r="F758" s="1" t="s">
        <v>155</v>
      </c>
      <c r="G758" s="1" t="s">
        <v>541</v>
      </c>
      <c r="H758" s="1" t="s">
        <v>542</v>
      </c>
      <c r="I758" s="1" t="s">
        <v>71</v>
      </c>
      <c r="J758" s="67">
        <v>2000000</v>
      </c>
      <c r="K758" s="67">
        <v>1974678.2</v>
      </c>
      <c r="L758" s="67">
        <v>1993639.27</v>
      </c>
      <c r="M758" s="67">
        <v>2000000</v>
      </c>
      <c r="N758" s="1">
        <v>3.93</v>
      </c>
      <c r="O758" s="115" t="s">
        <v>6</v>
      </c>
      <c r="P758" s="4"/>
    </row>
    <row r="759" spans="1:16" x14ac:dyDescent="0.3">
      <c r="A759" s="4"/>
      <c r="B759" s="11" t="s">
        <v>154</v>
      </c>
      <c r="C759" s="1" t="s">
        <v>422</v>
      </c>
      <c r="E759" s="1" t="s">
        <v>125</v>
      </c>
      <c r="F759" s="1" t="s">
        <v>155</v>
      </c>
      <c r="G759" s="1" t="s">
        <v>543</v>
      </c>
      <c r="H759" s="1" t="s">
        <v>544</v>
      </c>
      <c r="I759" s="1" t="s">
        <v>71</v>
      </c>
      <c r="J759" s="67">
        <v>1000000</v>
      </c>
      <c r="K759" s="67">
        <v>987325.6</v>
      </c>
      <c r="L759" s="67">
        <v>994563.8</v>
      </c>
      <c r="M759" s="67">
        <v>1000000</v>
      </c>
      <c r="N759" s="1">
        <v>3.9</v>
      </c>
      <c r="O759" s="115" t="s">
        <v>6</v>
      </c>
      <c r="P759" s="4"/>
    </row>
    <row r="760" spans="1:16" x14ac:dyDescent="0.3">
      <c r="A760" s="4"/>
      <c r="B760" s="11" t="s">
        <v>154</v>
      </c>
      <c r="C760" s="1" t="s">
        <v>422</v>
      </c>
      <c r="E760" s="1" t="s">
        <v>125</v>
      </c>
      <c r="F760" s="1" t="s">
        <v>155</v>
      </c>
      <c r="G760" s="1" t="s">
        <v>545</v>
      </c>
      <c r="H760" s="1" t="s">
        <v>546</v>
      </c>
      <c r="I760" s="1" t="s">
        <v>71</v>
      </c>
      <c r="J760" s="67">
        <v>2000000</v>
      </c>
      <c r="K760" s="67">
        <v>1978963.2</v>
      </c>
      <c r="L760" s="67">
        <v>1992166.56</v>
      </c>
      <c r="M760" s="67">
        <v>2000000</v>
      </c>
      <c r="N760" s="1">
        <v>3.9</v>
      </c>
      <c r="O760" s="115" t="s">
        <v>6</v>
      </c>
      <c r="P760" s="4"/>
    </row>
    <row r="761" spans="1:16" x14ac:dyDescent="0.3">
      <c r="A761" s="4"/>
      <c r="B761" s="11" t="s">
        <v>154</v>
      </c>
      <c r="C761" s="1" t="s">
        <v>422</v>
      </c>
      <c r="E761" s="1" t="s">
        <v>125</v>
      </c>
      <c r="F761" s="1" t="s">
        <v>155</v>
      </c>
      <c r="G761" s="1" t="s">
        <v>547</v>
      </c>
      <c r="H761" s="1" t="s">
        <v>542</v>
      </c>
      <c r="I761" s="1" t="s">
        <v>71</v>
      </c>
      <c r="J761" s="67">
        <v>1000000</v>
      </c>
      <c r="K761" s="67">
        <v>992993.7</v>
      </c>
      <c r="L761" s="67">
        <v>996768.76</v>
      </c>
      <c r="M761" s="67">
        <v>1000000</v>
      </c>
      <c r="N761" s="1">
        <v>4</v>
      </c>
      <c r="O761" s="115" t="s">
        <v>6</v>
      </c>
      <c r="P761" s="4"/>
    </row>
    <row r="762" spans="1:16" x14ac:dyDescent="0.3">
      <c r="A762" s="4"/>
      <c r="B762" s="11" t="s">
        <v>128</v>
      </c>
      <c r="C762" s="1" t="s">
        <v>424</v>
      </c>
      <c r="E762" s="1" t="s">
        <v>125</v>
      </c>
      <c r="F762" s="1" t="s">
        <v>126</v>
      </c>
      <c r="G762" s="1" t="s">
        <v>548</v>
      </c>
      <c r="H762" s="1" t="s">
        <v>458</v>
      </c>
      <c r="I762" s="1" t="s">
        <v>71</v>
      </c>
      <c r="J762" s="67">
        <v>26675</v>
      </c>
      <c r="K762" s="67">
        <v>25059.08</v>
      </c>
      <c r="L762" s="67">
        <v>25081.23</v>
      </c>
      <c r="M762" s="67">
        <v>26675</v>
      </c>
      <c r="N762" s="1">
        <v>6.5</v>
      </c>
      <c r="O762" s="115" t="s">
        <v>6</v>
      </c>
      <c r="P762" s="4"/>
    </row>
    <row r="763" spans="1:16" x14ac:dyDescent="0.3">
      <c r="A763" s="4"/>
      <c r="B763" s="11" t="s">
        <v>128</v>
      </c>
      <c r="C763" s="1" t="s">
        <v>424</v>
      </c>
      <c r="E763" s="1" t="s">
        <v>125</v>
      </c>
      <c r="F763" s="1" t="s">
        <v>126</v>
      </c>
      <c r="G763" s="1" t="s">
        <v>549</v>
      </c>
      <c r="H763" s="1" t="s">
        <v>458</v>
      </c>
      <c r="I763" s="1" t="s">
        <v>71</v>
      </c>
      <c r="J763" s="67">
        <v>26675</v>
      </c>
      <c r="K763" s="67">
        <v>25059.08</v>
      </c>
      <c r="L763" s="67">
        <v>25081.23</v>
      </c>
      <c r="M763" s="67">
        <v>26675</v>
      </c>
      <c r="N763" s="1">
        <v>6.5</v>
      </c>
      <c r="O763" s="115" t="s">
        <v>6</v>
      </c>
      <c r="P763" s="4"/>
    </row>
    <row r="764" spans="1:16" x14ac:dyDescent="0.3">
      <c r="A764" s="4"/>
      <c r="B764" s="11" t="s">
        <v>123</v>
      </c>
      <c r="C764" s="1" t="s">
        <v>425</v>
      </c>
      <c r="E764" s="1" t="s">
        <v>125</v>
      </c>
      <c r="F764" s="1" t="s">
        <v>126</v>
      </c>
      <c r="G764" s="1" t="s">
        <v>308</v>
      </c>
      <c r="H764" s="1" t="s">
        <v>156</v>
      </c>
      <c r="I764" s="1" t="s">
        <v>71</v>
      </c>
      <c r="J764" s="67">
        <v>553578.04</v>
      </c>
      <c r="K764" s="67">
        <v>405676.73</v>
      </c>
      <c r="L764" s="67">
        <v>406756.4</v>
      </c>
      <c r="M764" s="67">
        <v>553578.04</v>
      </c>
      <c r="N764" s="1">
        <v>7</v>
      </c>
      <c r="O764" s="115" t="s">
        <v>6</v>
      </c>
      <c r="P764" s="4"/>
    </row>
    <row r="765" spans="1:16" x14ac:dyDescent="0.3">
      <c r="A765" s="4"/>
      <c r="B765" s="11" t="s">
        <v>123</v>
      </c>
      <c r="C765" s="1" t="s">
        <v>425</v>
      </c>
      <c r="E765" s="1" t="s">
        <v>125</v>
      </c>
      <c r="F765" s="1" t="s">
        <v>126</v>
      </c>
      <c r="G765" s="1" t="s">
        <v>309</v>
      </c>
      <c r="H765" s="1" t="s">
        <v>156</v>
      </c>
      <c r="I765" s="1" t="s">
        <v>71</v>
      </c>
      <c r="J765" s="67">
        <v>553578.04</v>
      </c>
      <c r="K765" s="67">
        <v>405676.73</v>
      </c>
      <c r="L765" s="67">
        <v>406756.4</v>
      </c>
      <c r="M765" s="67">
        <v>553578.04</v>
      </c>
      <c r="N765" s="1">
        <v>7</v>
      </c>
      <c r="O765" s="115" t="s">
        <v>6</v>
      </c>
      <c r="P765" s="4"/>
    </row>
    <row r="766" spans="1:16" x14ac:dyDescent="0.3">
      <c r="A766" s="4"/>
      <c r="B766" s="11" t="s">
        <v>123</v>
      </c>
      <c r="C766" s="1" t="s">
        <v>425</v>
      </c>
      <c r="E766" s="1" t="s">
        <v>125</v>
      </c>
      <c r="F766" s="1" t="s">
        <v>126</v>
      </c>
      <c r="G766" s="1" t="s">
        <v>310</v>
      </c>
      <c r="H766" s="1" t="s">
        <v>156</v>
      </c>
      <c r="I766" s="1" t="s">
        <v>71</v>
      </c>
      <c r="J766" s="67">
        <v>539616.4</v>
      </c>
      <c r="K766" s="67">
        <v>405139.72</v>
      </c>
      <c r="L766" s="67">
        <v>406759.3</v>
      </c>
      <c r="M766" s="67">
        <v>539616.4</v>
      </c>
      <c r="N766" s="1">
        <v>7</v>
      </c>
      <c r="O766" s="115" t="s">
        <v>6</v>
      </c>
      <c r="P766" s="4"/>
    </row>
    <row r="767" spans="1:16" x14ac:dyDescent="0.3">
      <c r="A767" s="4"/>
      <c r="B767" s="11" t="s">
        <v>123</v>
      </c>
      <c r="C767" s="1" t="s">
        <v>425</v>
      </c>
      <c r="E767" s="1" t="s">
        <v>125</v>
      </c>
      <c r="F767" s="1" t="s">
        <v>126</v>
      </c>
      <c r="G767" s="1" t="s">
        <v>550</v>
      </c>
      <c r="H767" s="1" t="s">
        <v>551</v>
      </c>
      <c r="I767" s="1" t="s">
        <v>71</v>
      </c>
      <c r="J767" s="67">
        <v>2036906.36</v>
      </c>
      <c r="K767" s="67">
        <v>2031452.05</v>
      </c>
      <c r="L767" s="67">
        <v>2033787.82</v>
      </c>
      <c r="M767" s="67">
        <v>2036906.36</v>
      </c>
      <c r="N767" s="1">
        <v>7</v>
      </c>
      <c r="O767" s="115" t="s">
        <v>6</v>
      </c>
      <c r="P767" s="4"/>
    </row>
    <row r="768" spans="1:16" x14ac:dyDescent="0.3">
      <c r="A768" s="4"/>
      <c r="B768" s="11" t="s">
        <v>123</v>
      </c>
      <c r="C768" s="1" t="s">
        <v>157</v>
      </c>
      <c r="D768" s="1" t="s">
        <v>158</v>
      </c>
      <c r="E768" s="1" t="s">
        <v>125</v>
      </c>
      <c r="G768" s="1" t="s">
        <v>311</v>
      </c>
      <c r="H768" s="1" t="s">
        <v>159</v>
      </c>
      <c r="I768" s="1" t="s">
        <v>71</v>
      </c>
      <c r="J768" s="67">
        <v>122789.47</v>
      </c>
      <c r="K768" s="67">
        <v>76185.17</v>
      </c>
      <c r="L768" s="67">
        <v>75106.399999999994</v>
      </c>
      <c r="M768" s="67">
        <v>122789.47</v>
      </c>
      <c r="N768" s="1">
        <v>7.5</v>
      </c>
      <c r="O768" s="115" t="s">
        <v>6</v>
      </c>
      <c r="P768" s="4"/>
    </row>
    <row r="769" spans="1:16" x14ac:dyDescent="0.3">
      <c r="A769" s="4"/>
      <c r="B769" s="11" t="s">
        <v>123</v>
      </c>
      <c r="C769" s="1" t="s">
        <v>157</v>
      </c>
      <c r="D769" s="1" t="s">
        <v>158</v>
      </c>
      <c r="E769" s="1" t="s">
        <v>125</v>
      </c>
      <c r="G769" s="1" t="s">
        <v>312</v>
      </c>
      <c r="H769" s="1" t="s">
        <v>160</v>
      </c>
      <c r="I769" s="1" t="s">
        <v>71</v>
      </c>
      <c r="J769" s="67">
        <v>226065.38</v>
      </c>
      <c r="K769" s="67">
        <v>152145.01</v>
      </c>
      <c r="L769" s="67">
        <v>152233.69</v>
      </c>
      <c r="M769" s="67">
        <v>226065.38</v>
      </c>
      <c r="N769" s="1">
        <v>7.25</v>
      </c>
      <c r="O769" s="115" t="s">
        <v>6</v>
      </c>
      <c r="P769" s="4"/>
    </row>
    <row r="770" spans="1:16" x14ac:dyDescent="0.3">
      <c r="A770" s="4"/>
      <c r="B770" s="11" t="s">
        <v>123</v>
      </c>
      <c r="C770" s="1" t="s">
        <v>157</v>
      </c>
      <c r="D770" s="1" t="s">
        <v>158</v>
      </c>
      <c r="E770" s="1" t="s">
        <v>125</v>
      </c>
      <c r="G770" s="1" t="s">
        <v>313</v>
      </c>
      <c r="H770" s="1" t="s">
        <v>161</v>
      </c>
      <c r="I770" s="1" t="s">
        <v>71</v>
      </c>
      <c r="J770" s="67">
        <v>328625.02</v>
      </c>
      <c r="K770" s="67">
        <v>277595.56</v>
      </c>
      <c r="L770" s="67">
        <v>275342</v>
      </c>
      <c r="M770" s="67">
        <v>328625.02</v>
      </c>
      <c r="N770" s="1">
        <v>6.5</v>
      </c>
      <c r="O770" s="115" t="s">
        <v>6</v>
      </c>
      <c r="P770" s="4"/>
    </row>
    <row r="771" spans="1:16" x14ac:dyDescent="0.3">
      <c r="A771" s="4"/>
      <c r="B771" s="11" t="s">
        <v>123</v>
      </c>
      <c r="C771" s="1" t="s">
        <v>157</v>
      </c>
      <c r="D771" s="1" t="s">
        <v>158</v>
      </c>
      <c r="E771" s="1" t="s">
        <v>125</v>
      </c>
      <c r="G771" s="1" t="s">
        <v>314</v>
      </c>
      <c r="H771" s="1" t="s">
        <v>159</v>
      </c>
      <c r="I771" s="1" t="s">
        <v>71</v>
      </c>
      <c r="J771" s="67">
        <v>238776.44</v>
      </c>
      <c r="K771" s="67">
        <v>151558.51</v>
      </c>
      <c r="L771" s="67">
        <v>151217.56</v>
      </c>
      <c r="M771" s="67">
        <v>238776.44</v>
      </c>
      <c r="N771" s="1">
        <v>7.5</v>
      </c>
      <c r="O771" s="115" t="s">
        <v>6</v>
      </c>
      <c r="P771" s="4"/>
    </row>
    <row r="772" spans="1:16" x14ac:dyDescent="0.3">
      <c r="A772" s="4"/>
      <c r="B772" s="11" t="s">
        <v>123</v>
      </c>
      <c r="C772" s="1" t="s">
        <v>157</v>
      </c>
      <c r="D772" s="1" t="s">
        <v>158</v>
      </c>
      <c r="E772" s="1" t="s">
        <v>125</v>
      </c>
      <c r="G772" s="1" t="s">
        <v>315</v>
      </c>
      <c r="H772" s="1" t="s">
        <v>161</v>
      </c>
      <c r="I772" s="1" t="s">
        <v>71</v>
      </c>
      <c r="J772" s="67">
        <v>582412.49</v>
      </c>
      <c r="K772" s="67">
        <v>496903.09</v>
      </c>
      <c r="L772" s="67">
        <v>494614.83</v>
      </c>
      <c r="M772" s="67">
        <v>582412.49</v>
      </c>
      <c r="N772" s="1">
        <v>6.5</v>
      </c>
      <c r="O772" s="115" t="s">
        <v>6</v>
      </c>
      <c r="P772" s="4"/>
    </row>
    <row r="773" spans="1:16" x14ac:dyDescent="0.3">
      <c r="A773" s="4"/>
      <c r="B773" s="11" t="s">
        <v>123</v>
      </c>
      <c r="C773" s="1" t="s">
        <v>157</v>
      </c>
      <c r="D773" s="1" t="s">
        <v>158</v>
      </c>
      <c r="E773" s="1" t="s">
        <v>125</v>
      </c>
      <c r="G773" s="1" t="s">
        <v>316</v>
      </c>
      <c r="H773" s="1" t="s">
        <v>160</v>
      </c>
      <c r="I773" s="1" t="s">
        <v>71</v>
      </c>
      <c r="J773" s="67">
        <v>207404.16</v>
      </c>
      <c r="K773" s="67">
        <v>143156.51999999999</v>
      </c>
      <c r="L773" s="67">
        <v>143099.38</v>
      </c>
      <c r="M773" s="67">
        <v>207404.16</v>
      </c>
      <c r="N773" s="1">
        <v>7.25</v>
      </c>
      <c r="O773" s="115" t="s">
        <v>6</v>
      </c>
      <c r="P773" s="4"/>
    </row>
    <row r="774" spans="1:16" x14ac:dyDescent="0.3">
      <c r="A774" s="4"/>
      <c r="B774" s="11" t="s">
        <v>123</v>
      </c>
      <c r="C774" s="1" t="s">
        <v>157</v>
      </c>
      <c r="D774" s="1" t="s">
        <v>158</v>
      </c>
      <c r="E774" s="1" t="s">
        <v>125</v>
      </c>
      <c r="G774" s="1" t="s">
        <v>317</v>
      </c>
      <c r="H774" s="1" t="s">
        <v>162</v>
      </c>
      <c r="I774" s="1" t="s">
        <v>71</v>
      </c>
      <c r="J774" s="67">
        <v>214538.37</v>
      </c>
      <c r="K774" s="67">
        <v>199408.89</v>
      </c>
      <c r="L774" s="67">
        <v>201485.08</v>
      </c>
      <c r="M774" s="67">
        <v>214538.37</v>
      </c>
      <c r="N774" s="1">
        <v>6.25</v>
      </c>
      <c r="O774" s="115" t="s">
        <v>6</v>
      </c>
      <c r="P774" s="4"/>
    </row>
    <row r="775" spans="1:16" x14ac:dyDescent="0.3">
      <c r="A775" s="4"/>
      <c r="B775" s="11" t="s">
        <v>123</v>
      </c>
      <c r="C775" s="1" t="s">
        <v>163</v>
      </c>
      <c r="E775" s="1" t="s">
        <v>125</v>
      </c>
      <c r="F775" s="1" t="s">
        <v>126</v>
      </c>
      <c r="G775" s="1" t="s">
        <v>318</v>
      </c>
      <c r="H775" s="1" t="s">
        <v>164</v>
      </c>
      <c r="I775" s="1" t="s">
        <v>71</v>
      </c>
      <c r="J775" s="67">
        <v>1240000.01</v>
      </c>
      <c r="K775" s="67">
        <v>1000493.16</v>
      </c>
      <c r="L775" s="67">
        <v>1017649</v>
      </c>
      <c r="M775" s="67">
        <v>1240000.01</v>
      </c>
      <c r="N775" s="1">
        <v>6</v>
      </c>
      <c r="O775" s="115" t="s">
        <v>6</v>
      </c>
      <c r="P775" s="4"/>
    </row>
    <row r="776" spans="1:16" x14ac:dyDescent="0.3">
      <c r="A776" s="4"/>
      <c r="B776" s="11" t="s">
        <v>123</v>
      </c>
      <c r="C776" s="1" t="s">
        <v>163</v>
      </c>
      <c r="E776" s="1" t="s">
        <v>125</v>
      </c>
      <c r="F776" s="1" t="s">
        <v>126</v>
      </c>
      <c r="G776" s="1" t="s">
        <v>319</v>
      </c>
      <c r="H776" s="1" t="s">
        <v>164</v>
      </c>
      <c r="I776" s="1" t="s">
        <v>71</v>
      </c>
      <c r="J776" s="67">
        <v>62000</v>
      </c>
      <c r="K776" s="67">
        <v>50024.66</v>
      </c>
      <c r="L776" s="67">
        <v>50882.45</v>
      </c>
      <c r="M776" s="67">
        <v>62000</v>
      </c>
      <c r="N776" s="1">
        <v>6</v>
      </c>
      <c r="O776" s="115" t="s">
        <v>6</v>
      </c>
      <c r="P776" s="4"/>
    </row>
    <row r="777" spans="1:16" x14ac:dyDescent="0.3">
      <c r="A777" s="4"/>
      <c r="B777" s="11" t="s">
        <v>123</v>
      </c>
      <c r="C777" s="1" t="s">
        <v>163</v>
      </c>
      <c r="E777" s="1" t="s">
        <v>125</v>
      </c>
      <c r="F777" s="1" t="s">
        <v>126</v>
      </c>
      <c r="G777" s="1" t="s">
        <v>320</v>
      </c>
      <c r="H777" s="1" t="s">
        <v>164</v>
      </c>
      <c r="I777" s="1" t="s">
        <v>71</v>
      </c>
      <c r="J777" s="67">
        <v>62000</v>
      </c>
      <c r="K777" s="67">
        <v>50024.66</v>
      </c>
      <c r="L777" s="67">
        <v>50882.45</v>
      </c>
      <c r="M777" s="67">
        <v>62000</v>
      </c>
      <c r="N777" s="1">
        <v>6</v>
      </c>
      <c r="O777" s="115" t="s">
        <v>6</v>
      </c>
      <c r="P777" s="4"/>
    </row>
    <row r="778" spans="1:16" x14ac:dyDescent="0.3">
      <c r="A778" s="4"/>
      <c r="B778" s="11" t="s">
        <v>123</v>
      </c>
      <c r="C778" s="1" t="s">
        <v>163</v>
      </c>
      <c r="E778" s="1" t="s">
        <v>125</v>
      </c>
      <c r="F778" s="1" t="s">
        <v>126</v>
      </c>
      <c r="G778" s="1" t="s">
        <v>321</v>
      </c>
      <c r="H778" s="1" t="s">
        <v>164</v>
      </c>
      <c r="I778" s="1" t="s">
        <v>71</v>
      </c>
      <c r="J778" s="67">
        <v>62000</v>
      </c>
      <c r="K778" s="67">
        <v>50024.66</v>
      </c>
      <c r="L778" s="67">
        <v>50882.45</v>
      </c>
      <c r="M778" s="67">
        <v>62000</v>
      </c>
      <c r="N778" s="1">
        <v>6</v>
      </c>
      <c r="O778" s="115" t="s">
        <v>6</v>
      </c>
      <c r="P778" s="4"/>
    </row>
    <row r="779" spans="1:16" x14ac:dyDescent="0.3">
      <c r="A779" s="4"/>
      <c r="B779" s="11" t="s">
        <v>123</v>
      </c>
      <c r="C779" s="1" t="s">
        <v>163</v>
      </c>
      <c r="E779" s="1" t="s">
        <v>125</v>
      </c>
      <c r="F779" s="1" t="s">
        <v>126</v>
      </c>
      <c r="G779" s="1" t="s">
        <v>322</v>
      </c>
      <c r="H779" s="1" t="s">
        <v>164</v>
      </c>
      <c r="I779" s="1" t="s">
        <v>71</v>
      </c>
      <c r="J779" s="67">
        <v>62000</v>
      </c>
      <c r="K779" s="67">
        <v>50024.66</v>
      </c>
      <c r="L779" s="67">
        <v>50882.45</v>
      </c>
      <c r="M779" s="67">
        <v>62000</v>
      </c>
      <c r="N779" s="1">
        <v>6</v>
      </c>
      <c r="O779" s="115" t="s">
        <v>6</v>
      </c>
      <c r="P779" s="4"/>
    </row>
    <row r="780" spans="1:16" x14ac:dyDescent="0.3">
      <c r="A780" s="4"/>
      <c r="B780" s="11" t="s">
        <v>123</v>
      </c>
      <c r="C780" s="1" t="s">
        <v>163</v>
      </c>
      <c r="E780" s="1" t="s">
        <v>125</v>
      </c>
      <c r="F780" s="1" t="s">
        <v>126</v>
      </c>
      <c r="G780" s="1" t="s">
        <v>323</v>
      </c>
      <c r="H780" s="1" t="s">
        <v>165</v>
      </c>
      <c r="I780" s="1" t="s">
        <v>71</v>
      </c>
      <c r="J780" s="67">
        <v>23303</v>
      </c>
      <c r="K780" s="67">
        <v>20147.68</v>
      </c>
      <c r="L780" s="67">
        <v>20412.28</v>
      </c>
      <c r="M780" s="67">
        <v>23303</v>
      </c>
      <c r="N780" s="1">
        <v>5.5</v>
      </c>
      <c r="O780" s="115" t="s">
        <v>6</v>
      </c>
      <c r="P780" s="4"/>
    </row>
    <row r="781" spans="1:16" x14ac:dyDescent="0.3">
      <c r="A781" s="4"/>
      <c r="B781" s="11" t="s">
        <v>123</v>
      </c>
      <c r="C781" s="1" t="s">
        <v>163</v>
      </c>
      <c r="E781" s="1" t="s">
        <v>125</v>
      </c>
      <c r="F781" s="1" t="s">
        <v>126</v>
      </c>
      <c r="G781" s="1" t="s">
        <v>324</v>
      </c>
      <c r="H781" s="1" t="s">
        <v>164</v>
      </c>
      <c r="I781" s="1" t="s">
        <v>71</v>
      </c>
      <c r="J781" s="67">
        <v>11160</v>
      </c>
      <c r="K781" s="67">
        <v>9091.73</v>
      </c>
      <c r="L781" s="67">
        <v>9159.4500000000007</v>
      </c>
      <c r="M781" s="67">
        <v>11160</v>
      </c>
      <c r="N781" s="1">
        <v>6</v>
      </c>
      <c r="O781" s="115" t="s">
        <v>6</v>
      </c>
      <c r="P781" s="4"/>
    </row>
    <row r="782" spans="1:16" x14ac:dyDescent="0.3">
      <c r="A782" s="4"/>
      <c r="B782" s="11" t="s">
        <v>132</v>
      </c>
      <c r="C782" s="1" t="s">
        <v>166</v>
      </c>
      <c r="E782" s="1" t="s">
        <v>125</v>
      </c>
      <c r="G782" s="1" t="s">
        <v>325</v>
      </c>
      <c r="H782" s="1" t="s">
        <v>167</v>
      </c>
      <c r="I782" s="1" t="s">
        <v>71</v>
      </c>
      <c r="J782" s="67">
        <v>3028.23</v>
      </c>
      <c r="K782" s="67">
        <v>2026.54</v>
      </c>
      <c r="L782" s="67">
        <v>2026.51</v>
      </c>
      <c r="M782" s="67">
        <v>3028.23</v>
      </c>
      <c r="N782" s="1">
        <v>5.5</v>
      </c>
      <c r="O782" s="115" t="s">
        <v>6</v>
      </c>
      <c r="P782" s="4"/>
    </row>
    <row r="783" spans="1:16" x14ac:dyDescent="0.3">
      <c r="A783" s="4"/>
      <c r="B783" s="11" t="s">
        <v>132</v>
      </c>
      <c r="C783" s="1" t="s">
        <v>166</v>
      </c>
      <c r="E783" s="1" t="s">
        <v>125</v>
      </c>
      <c r="G783" s="1" t="s">
        <v>326</v>
      </c>
      <c r="H783" s="1" t="s">
        <v>168</v>
      </c>
      <c r="I783" s="1" t="s">
        <v>71</v>
      </c>
      <c r="J783" s="67">
        <v>14219.15</v>
      </c>
      <c r="K783" s="67">
        <v>10094.950000000001</v>
      </c>
      <c r="L783" s="67">
        <v>10131.56</v>
      </c>
      <c r="M783" s="67">
        <v>14219.15</v>
      </c>
      <c r="N783" s="1">
        <v>5.5</v>
      </c>
      <c r="O783" s="115" t="s">
        <v>6</v>
      </c>
      <c r="P783" s="4"/>
    </row>
    <row r="784" spans="1:16" x14ac:dyDescent="0.3">
      <c r="A784" s="4"/>
      <c r="B784" s="11" t="s">
        <v>132</v>
      </c>
      <c r="C784" s="1" t="s">
        <v>166</v>
      </c>
      <c r="E784" s="1" t="s">
        <v>125</v>
      </c>
      <c r="G784" s="1" t="s">
        <v>327</v>
      </c>
      <c r="H784" s="1" t="s">
        <v>328</v>
      </c>
      <c r="I784" s="1" t="s">
        <v>71</v>
      </c>
      <c r="J784" s="67">
        <v>13532.04</v>
      </c>
      <c r="K784" s="67">
        <v>9489.0499999999993</v>
      </c>
      <c r="L784" s="67">
        <v>9644.57</v>
      </c>
      <c r="M784" s="67">
        <v>13532.04</v>
      </c>
      <c r="N784" s="1">
        <v>6.5</v>
      </c>
      <c r="O784" s="115" t="s">
        <v>6</v>
      </c>
      <c r="P784" s="4"/>
    </row>
    <row r="785" spans="1:16" x14ac:dyDescent="0.3">
      <c r="A785" s="4"/>
      <c r="B785" s="11" t="s">
        <v>132</v>
      </c>
      <c r="C785" s="1" t="s">
        <v>169</v>
      </c>
      <c r="E785" s="1" t="s">
        <v>125</v>
      </c>
      <c r="F785" s="1" t="s">
        <v>126</v>
      </c>
      <c r="G785" s="1" t="s">
        <v>329</v>
      </c>
      <c r="H785" s="1" t="s">
        <v>171</v>
      </c>
      <c r="I785" s="1" t="s">
        <v>71</v>
      </c>
      <c r="J785" s="67">
        <v>6483.42</v>
      </c>
      <c r="K785" s="67">
        <v>5046.99</v>
      </c>
      <c r="L785" s="67">
        <v>5052.6000000000004</v>
      </c>
      <c r="M785" s="67">
        <v>6483.42</v>
      </c>
      <c r="N785" s="1">
        <v>7</v>
      </c>
      <c r="O785" s="115" t="s">
        <v>6</v>
      </c>
      <c r="P785" s="4"/>
    </row>
    <row r="786" spans="1:16" x14ac:dyDescent="0.3">
      <c r="A786" s="4"/>
      <c r="B786" s="11" t="s">
        <v>132</v>
      </c>
      <c r="C786" s="1" t="s">
        <v>169</v>
      </c>
      <c r="E786" s="1" t="s">
        <v>125</v>
      </c>
      <c r="F786" s="1" t="s">
        <v>126</v>
      </c>
      <c r="G786" s="1" t="s">
        <v>330</v>
      </c>
      <c r="H786" s="1" t="s">
        <v>171</v>
      </c>
      <c r="I786" s="1" t="s">
        <v>71</v>
      </c>
      <c r="J786" s="67">
        <v>36806.28</v>
      </c>
      <c r="K786" s="67">
        <v>30241.65</v>
      </c>
      <c r="L786" s="67">
        <v>30315.68</v>
      </c>
      <c r="M786" s="67">
        <v>36806.28</v>
      </c>
      <c r="N786" s="1">
        <v>7</v>
      </c>
      <c r="O786" s="115" t="s">
        <v>6</v>
      </c>
      <c r="P786" s="4"/>
    </row>
    <row r="787" spans="1:16" x14ac:dyDescent="0.3">
      <c r="A787" s="4"/>
      <c r="B787" s="11" t="s">
        <v>128</v>
      </c>
      <c r="C787" s="1" t="s">
        <v>169</v>
      </c>
      <c r="E787" s="1" t="s">
        <v>125</v>
      </c>
      <c r="F787" s="1" t="s">
        <v>126</v>
      </c>
      <c r="G787" s="1" t="s">
        <v>331</v>
      </c>
      <c r="H787" s="1" t="s">
        <v>172</v>
      </c>
      <c r="I787" s="1" t="s">
        <v>71</v>
      </c>
      <c r="J787" s="67">
        <v>11289.63</v>
      </c>
      <c r="K787" s="67">
        <v>9567.23</v>
      </c>
      <c r="L787" s="67">
        <v>9928.1</v>
      </c>
      <c r="M787" s="67">
        <v>11289.63</v>
      </c>
      <c r="N787" s="1">
        <v>4.75</v>
      </c>
      <c r="O787" s="115" t="s">
        <v>6</v>
      </c>
      <c r="P787" s="4"/>
    </row>
    <row r="788" spans="1:16" x14ac:dyDescent="0.3">
      <c r="A788" s="4"/>
      <c r="B788" s="11" t="s">
        <v>130</v>
      </c>
      <c r="C788" s="1" t="s">
        <v>169</v>
      </c>
      <c r="E788" s="1" t="s">
        <v>125</v>
      </c>
      <c r="F788" s="1" t="s">
        <v>126</v>
      </c>
      <c r="G788" s="1" t="s">
        <v>332</v>
      </c>
      <c r="H788" s="1" t="s">
        <v>173</v>
      </c>
      <c r="I788" s="1" t="s">
        <v>71</v>
      </c>
      <c r="J788" s="67">
        <v>24316.83</v>
      </c>
      <c r="K788" s="67">
        <v>20279.7</v>
      </c>
      <c r="L788" s="67">
        <v>20063.61</v>
      </c>
      <c r="M788" s="67">
        <v>24316.83</v>
      </c>
      <c r="N788" s="1">
        <v>6.15</v>
      </c>
      <c r="O788" s="115" t="s">
        <v>6</v>
      </c>
      <c r="P788" s="4"/>
    </row>
    <row r="789" spans="1:16" x14ac:dyDescent="0.3">
      <c r="A789" s="4"/>
      <c r="B789" s="11" t="s">
        <v>128</v>
      </c>
      <c r="C789" s="1" t="s">
        <v>169</v>
      </c>
      <c r="E789" s="1" t="s">
        <v>125</v>
      </c>
      <c r="F789" s="1" t="s">
        <v>126</v>
      </c>
      <c r="G789" s="1" t="s">
        <v>333</v>
      </c>
      <c r="H789" s="1" t="s">
        <v>174</v>
      </c>
      <c r="I789" s="1" t="s">
        <v>71</v>
      </c>
      <c r="J789" s="67">
        <v>8495.34</v>
      </c>
      <c r="K789" s="67">
        <v>8019.69</v>
      </c>
      <c r="L789" s="67">
        <v>8012.03</v>
      </c>
      <c r="M789" s="67">
        <v>8495.34</v>
      </c>
      <c r="N789" s="1">
        <v>5</v>
      </c>
      <c r="O789" s="115" t="s">
        <v>6</v>
      </c>
      <c r="P789" s="4"/>
    </row>
    <row r="790" spans="1:16" x14ac:dyDescent="0.3">
      <c r="A790" s="4"/>
      <c r="B790" s="11" t="s">
        <v>132</v>
      </c>
      <c r="C790" s="1" t="s">
        <v>169</v>
      </c>
      <c r="E790" s="1" t="s">
        <v>125</v>
      </c>
      <c r="F790" s="1" t="s">
        <v>126</v>
      </c>
      <c r="G790" s="1" t="s">
        <v>334</v>
      </c>
      <c r="H790" s="1" t="s">
        <v>170</v>
      </c>
      <c r="I790" s="1" t="s">
        <v>71</v>
      </c>
      <c r="J790" s="67">
        <v>7884.96</v>
      </c>
      <c r="K790" s="67">
        <v>5356.24</v>
      </c>
      <c r="L790" s="67">
        <v>5388.26</v>
      </c>
      <c r="M790" s="67">
        <v>7884.96</v>
      </c>
      <c r="N790" s="1">
        <v>6.5</v>
      </c>
      <c r="O790" s="115" t="s">
        <v>6</v>
      </c>
      <c r="P790" s="4"/>
    </row>
    <row r="791" spans="1:16" x14ac:dyDescent="0.3">
      <c r="A791" s="4"/>
      <c r="B791" s="11" t="s">
        <v>132</v>
      </c>
      <c r="C791" s="1" t="s">
        <v>169</v>
      </c>
      <c r="E791" s="1" t="s">
        <v>125</v>
      </c>
      <c r="F791" s="1" t="s">
        <v>126</v>
      </c>
      <c r="G791" s="1" t="s">
        <v>335</v>
      </c>
      <c r="H791" s="1" t="s">
        <v>336</v>
      </c>
      <c r="I791" s="1" t="s">
        <v>71</v>
      </c>
      <c r="J791" s="67">
        <v>342112.33</v>
      </c>
      <c r="K791" s="67">
        <v>291403.71999999997</v>
      </c>
      <c r="L791" s="67">
        <v>289847.21000000002</v>
      </c>
      <c r="M791" s="67">
        <v>342112.33</v>
      </c>
      <c r="N791" s="1">
        <v>6.1</v>
      </c>
      <c r="O791" s="115" t="s">
        <v>6</v>
      </c>
      <c r="P791" s="4"/>
    </row>
    <row r="792" spans="1:16" x14ac:dyDescent="0.3">
      <c r="A792" s="4"/>
      <c r="B792" s="11" t="s">
        <v>132</v>
      </c>
      <c r="C792" s="1" t="s">
        <v>169</v>
      </c>
      <c r="E792" s="1" t="s">
        <v>125</v>
      </c>
      <c r="F792" s="1" t="s">
        <v>126</v>
      </c>
      <c r="G792" s="1" t="s">
        <v>337</v>
      </c>
      <c r="H792" s="1" t="s">
        <v>338</v>
      </c>
      <c r="I792" s="1" t="s">
        <v>71</v>
      </c>
      <c r="J792" s="67">
        <v>81204.33</v>
      </c>
      <c r="K792" s="67">
        <v>61597.39</v>
      </c>
      <c r="L792" s="67">
        <v>61414.45</v>
      </c>
      <c r="M792" s="67">
        <v>81204.33</v>
      </c>
      <c r="N792" s="1">
        <v>6.25</v>
      </c>
      <c r="O792" s="115" t="s">
        <v>6</v>
      </c>
      <c r="P792" s="4"/>
    </row>
    <row r="793" spans="1:16" x14ac:dyDescent="0.3">
      <c r="A793" s="4"/>
      <c r="B793" s="11" t="s">
        <v>132</v>
      </c>
      <c r="C793" s="1" t="s">
        <v>169</v>
      </c>
      <c r="E793" s="1" t="s">
        <v>125</v>
      </c>
      <c r="F793" s="1" t="s">
        <v>126</v>
      </c>
      <c r="G793" s="1" t="s">
        <v>339</v>
      </c>
      <c r="H793" s="1" t="s">
        <v>170</v>
      </c>
      <c r="I793" s="1" t="s">
        <v>71</v>
      </c>
      <c r="J793" s="67">
        <v>3942.48</v>
      </c>
      <c r="K793" s="67">
        <v>2676.41</v>
      </c>
      <c r="L793" s="67">
        <v>2687.51</v>
      </c>
      <c r="M793" s="67">
        <v>3942.48</v>
      </c>
      <c r="N793" s="1">
        <v>6.7</v>
      </c>
      <c r="O793" s="115" t="s">
        <v>6</v>
      </c>
      <c r="P793" s="4"/>
    </row>
    <row r="794" spans="1:16" x14ac:dyDescent="0.3">
      <c r="A794" s="4"/>
      <c r="B794" s="11" t="s">
        <v>132</v>
      </c>
      <c r="C794" s="1" t="s">
        <v>169</v>
      </c>
      <c r="E794" s="1" t="s">
        <v>125</v>
      </c>
      <c r="F794" s="1" t="s">
        <v>126</v>
      </c>
      <c r="G794" s="1" t="s">
        <v>340</v>
      </c>
      <c r="H794" s="1" t="s">
        <v>336</v>
      </c>
      <c r="I794" s="1" t="s">
        <v>71</v>
      </c>
      <c r="J794" s="67">
        <v>60658.17</v>
      </c>
      <c r="K794" s="67">
        <v>50478.239999999998</v>
      </c>
      <c r="L794" s="67">
        <v>50244.12</v>
      </c>
      <c r="M794" s="67">
        <v>60658.17</v>
      </c>
      <c r="N794" s="1">
        <v>7.12</v>
      </c>
      <c r="O794" s="115" t="s">
        <v>6</v>
      </c>
      <c r="P794" s="4"/>
    </row>
    <row r="795" spans="1:16" x14ac:dyDescent="0.3">
      <c r="A795" s="4"/>
      <c r="B795" s="11" t="s">
        <v>132</v>
      </c>
      <c r="C795" s="1" t="s">
        <v>169</v>
      </c>
      <c r="E795" s="1" t="s">
        <v>125</v>
      </c>
      <c r="F795" s="1" t="s">
        <v>126</v>
      </c>
      <c r="G795" s="1" t="s">
        <v>341</v>
      </c>
      <c r="H795" s="1" t="s">
        <v>338</v>
      </c>
      <c r="I795" s="1" t="s">
        <v>71</v>
      </c>
      <c r="J795" s="67">
        <v>67670.240000000005</v>
      </c>
      <c r="K795" s="67">
        <v>50388.37</v>
      </c>
      <c r="L795" s="67">
        <v>50166.95</v>
      </c>
      <c r="M795" s="67">
        <v>67670.240000000005</v>
      </c>
      <c r="N795" s="1">
        <v>6.75</v>
      </c>
      <c r="O795" s="115" t="s">
        <v>6</v>
      </c>
      <c r="P795" s="4"/>
    </row>
    <row r="796" spans="1:16" x14ac:dyDescent="0.3">
      <c r="A796" s="4"/>
      <c r="B796" s="11" t="s">
        <v>132</v>
      </c>
      <c r="C796" s="1" t="s">
        <v>169</v>
      </c>
      <c r="E796" s="1" t="s">
        <v>125</v>
      </c>
      <c r="F796" s="1" t="s">
        <v>126</v>
      </c>
      <c r="G796" s="1" t="s">
        <v>342</v>
      </c>
      <c r="H796" s="1" t="s">
        <v>338</v>
      </c>
      <c r="I796" s="1" t="s">
        <v>71</v>
      </c>
      <c r="J796" s="67">
        <v>40602.06</v>
      </c>
      <c r="K796" s="67">
        <v>29939.439999999999</v>
      </c>
      <c r="L796" s="67">
        <v>29790.52</v>
      </c>
      <c r="M796" s="67">
        <v>40602.06</v>
      </c>
      <c r="N796" s="1">
        <v>7.01</v>
      </c>
      <c r="O796" s="115" t="s">
        <v>6</v>
      </c>
      <c r="P796" s="4"/>
    </row>
    <row r="797" spans="1:16" x14ac:dyDescent="0.3">
      <c r="A797" s="4"/>
      <c r="B797" s="11" t="s">
        <v>132</v>
      </c>
      <c r="C797" s="1" t="s">
        <v>169</v>
      </c>
      <c r="E797" s="1" t="s">
        <v>125</v>
      </c>
      <c r="F797" s="1" t="s">
        <v>126</v>
      </c>
      <c r="G797" s="1" t="s">
        <v>552</v>
      </c>
      <c r="H797" s="1" t="s">
        <v>553</v>
      </c>
      <c r="I797" s="1" t="s">
        <v>71</v>
      </c>
      <c r="J797" s="67">
        <v>132517.60999999999</v>
      </c>
      <c r="K797" s="67">
        <v>100000</v>
      </c>
      <c r="L797" s="67">
        <v>100480.46</v>
      </c>
      <c r="M797" s="67">
        <v>132517.60999999999</v>
      </c>
      <c r="N797" s="1">
        <v>6.5</v>
      </c>
      <c r="O797" s="115" t="s">
        <v>6</v>
      </c>
      <c r="P797" s="4"/>
    </row>
    <row r="798" spans="1:16" x14ac:dyDescent="0.3">
      <c r="A798" s="4"/>
      <c r="B798" s="11" t="s">
        <v>132</v>
      </c>
      <c r="C798" s="1" t="s">
        <v>169</v>
      </c>
      <c r="E798" s="1" t="s">
        <v>125</v>
      </c>
      <c r="F798" s="1" t="s">
        <v>126</v>
      </c>
      <c r="G798" s="1" t="s">
        <v>554</v>
      </c>
      <c r="H798" s="1" t="s">
        <v>553</v>
      </c>
      <c r="I798" s="1" t="s">
        <v>71</v>
      </c>
      <c r="J798" s="67">
        <v>132517.60999999999</v>
      </c>
      <c r="K798" s="67">
        <v>100000</v>
      </c>
      <c r="L798" s="67">
        <v>100480.46</v>
      </c>
      <c r="M798" s="67">
        <v>132517.60999999999</v>
      </c>
      <c r="N798" s="1">
        <v>6.5</v>
      </c>
      <c r="O798" s="115" t="s">
        <v>6</v>
      </c>
      <c r="P798" s="4"/>
    </row>
    <row r="799" spans="1:16" x14ac:dyDescent="0.3">
      <c r="A799" s="4"/>
      <c r="B799" s="11" t="s">
        <v>132</v>
      </c>
      <c r="C799" s="1" t="s">
        <v>169</v>
      </c>
      <c r="E799" s="1" t="s">
        <v>125</v>
      </c>
      <c r="F799" s="1" t="s">
        <v>126</v>
      </c>
      <c r="G799" s="1" t="s">
        <v>555</v>
      </c>
      <c r="H799" s="1" t="s">
        <v>553</v>
      </c>
      <c r="I799" s="1" t="s">
        <v>71</v>
      </c>
      <c r="J799" s="67">
        <v>132517.60999999999</v>
      </c>
      <c r="K799" s="67">
        <v>100000</v>
      </c>
      <c r="L799" s="67">
        <v>100480.46</v>
      </c>
      <c r="M799" s="67">
        <v>132517.60999999999</v>
      </c>
      <c r="N799" s="1">
        <v>6.5</v>
      </c>
      <c r="O799" s="115" t="s">
        <v>6</v>
      </c>
      <c r="P799" s="4"/>
    </row>
    <row r="800" spans="1:16" x14ac:dyDescent="0.3">
      <c r="A800" s="4"/>
      <c r="B800" s="11" t="s">
        <v>132</v>
      </c>
      <c r="C800" s="1" t="s">
        <v>169</v>
      </c>
      <c r="E800" s="1" t="s">
        <v>125</v>
      </c>
      <c r="F800" s="1" t="s">
        <v>126</v>
      </c>
      <c r="G800" s="1" t="s">
        <v>556</v>
      </c>
      <c r="H800" s="1" t="s">
        <v>553</v>
      </c>
      <c r="I800" s="1" t="s">
        <v>71</v>
      </c>
      <c r="J800" s="67">
        <v>132517.60999999999</v>
      </c>
      <c r="K800" s="67">
        <v>100000</v>
      </c>
      <c r="L800" s="67">
        <v>100480.46</v>
      </c>
      <c r="M800" s="67">
        <v>132517.60999999999</v>
      </c>
      <c r="N800" s="1">
        <v>6.5</v>
      </c>
      <c r="O800" s="115" t="s">
        <v>6</v>
      </c>
      <c r="P800" s="4"/>
    </row>
    <row r="801" spans="1:16" x14ac:dyDescent="0.3">
      <c r="A801" s="4"/>
      <c r="B801" s="11" t="s">
        <v>132</v>
      </c>
      <c r="C801" s="1" t="s">
        <v>169</v>
      </c>
      <c r="E801" s="1" t="s">
        <v>125</v>
      </c>
      <c r="F801" s="1" t="s">
        <v>126</v>
      </c>
      <c r="G801" s="1" t="s">
        <v>557</v>
      </c>
      <c r="H801" s="1" t="s">
        <v>553</v>
      </c>
      <c r="I801" s="1" t="s">
        <v>71</v>
      </c>
      <c r="J801" s="67">
        <v>132517.60999999999</v>
      </c>
      <c r="K801" s="67">
        <v>100000</v>
      </c>
      <c r="L801" s="67">
        <v>100480.46</v>
      </c>
      <c r="M801" s="67">
        <v>132517.60999999999</v>
      </c>
      <c r="N801" s="1">
        <v>6.5</v>
      </c>
      <c r="O801" s="115" t="s">
        <v>6</v>
      </c>
      <c r="P801" s="4"/>
    </row>
    <row r="802" spans="1:16" x14ac:dyDescent="0.3">
      <c r="A802" s="4"/>
      <c r="B802" s="11" t="s">
        <v>132</v>
      </c>
      <c r="C802" s="1" t="s">
        <v>169</v>
      </c>
      <c r="E802" s="1" t="s">
        <v>125</v>
      </c>
      <c r="F802" s="1" t="s">
        <v>126</v>
      </c>
      <c r="G802" s="1" t="s">
        <v>558</v>
      </c>
      <c r="H802" s="1" t="s">
        <v>553</v>
      </c>
      <c r="I802" s="1" t="s">
        <v>71</v>
      </c>
      <c r="J802" s="67">
        <v>132517.60999999999</v>
      </c>
      <c r="K802" s="67">
        <v>100000</v>
      </c>
      <c r="L802" s="67">
        <v>100480.46</v>
      </c>
      <c r="M802" s="67">
        <v>132517.60999999999</v>
      </c>
      <c r="N802" s="1">
        <v>6.5</v>
      </c>
      <c r="O802" s="115" t="s">
        <v>6</v>
      </c>
      <c r="P802" s="4"/>
    </row>
    <row r="803" spans="1:16" x14ac:dyDescent="0.3">
      <c r="A803" s="4"/>
      <c r="B803" s="11" t="s">
        <v>132</v>
      </c>
      <c r="C803" s="1" t="s">
        <v>169</v>
      </c>
      <c r="E803" s="1" t="s">
        <v>125</v>
      </c>
      <c r="F803" s="1" t="s">
        <v>126</v>
      </c>
      <c r="G803" s="1" t="s">
        <v>559</v>
      </c>
      <c r="H803" s="1" t="s">
        <v>560</v>
      </c>
      <c r="I803" s="1" t="s">
        <v>71</v>
      </c>
      <c r="J803" s="67">
        <v>2006416.07</v>
      </c>
      <c r="K803" s="67">
        <v>2002958.9</v>
      </c>
      <c r="L803" s="67">
        <v>2004686.74</v>
      </c>
      <c r="M803" s="67">
        <v>2006416.07</v>
      </c>
      <c r="N803" s="1">
        <v>4.5</v>
      </c>
      <c r="O803" s="115" t="s">
        <v>6</v>
      </c>
      <c r="P803" s="4"/>
    </row>
    <row r="804" spans="1:16" x14ac:dyDescent="0.3">
      <c r="A804" s="4"/>
      <c r="B804" s="11" t="s">
        <v>132</v>
      </c>
      <c r="C804" s="1" t="s">
        <v>169</v>
      </c>
      <c r="E804" s="1" t="s">
        <v>125</v>
      </c>
      <c r="F804" s="1" t="s">
        <v>126</v>
      </c>
      <c r="G804" s="1" t="s">
        <v>561</v>
      </c>
      <c r="H804" s="1" t="s">
        <v>562</v>
      </c>
      <c r="I804" s="1" t="s">
        <v>71</v>
      </c>
      <c r="J804" s="67">
        <v>2005181.06</v>
      </c>
      <c r="K804" s="67">
        <v>2003452.05</v>
      </c>
      <c r="L804" s="67">
        <v>2004686.9</v>
      </c>
      <c r="M804" s="67">
        <v>2005181.06</v>
      </c>
      <c r="N804" s="1">
        <v>4.5</v>
      </c>
      <c r="O804" s="115" t="s">
        <v>6</v>
      </c>
      <c r="P804" s="4"/>
    </row>
    <row r="805" spans="1:16" x14ac:dyDescent="0.3">
      <c r="A805" s="4"/>
      <c r="B805" s="11" t="s">
        <v>132</v>
      </c>
      <c r="C805" s="1" t="s">
        <v>169</v>
      </c>
      <c r="E805" s="1" t="s">
        <v>125</v>
      </c>
      <c r="F805" s="1" t="s">
        <v>126</v>
      </c>
      <c r="G805" s="1" t="s">
        <v>563</v>
      </c>
      <c r="H805" s="1" t="s">
        <v>564</v>
      </c>
      <c r="I805" s="1" t="s">
        <v>71</v>
      </c>
      <c r="J805" s="67">
        <v>1504255.98</v>
      </c>
      <c r="K805" s="67">
        <v>1502958.9</v>
      </c>
      <c r="L805" s="67">
        <v>1503514.66</v>
      </c>
      <c r="M805" s="67">
        <v>1504255.98</v>
      </c>
      <c r="N805" s="1">
        <v>4.5</v>
      </c>
      <c r="O805" s="115" t="s">
        <v>6</v>
      </c>
      <c r="P805" s="4"/>
    </row>
    <row r="806" spans="1:16" x14ac:dyDescent="0.3">
      <c r="A806" s="4"/>
      <c r="B806" s="11" t="s">
        <v>132</v>
      </c>
      <c r="C806" s="1" t="s">
        <v>175</v>
      </c>
      <c r="D806" s="1" t="s">
        <v>158</v>
      </c>
      <c r="E806" s="1" t="s">
        <v>125</v>
      </c>
      <c r="F806" s="1" t="s">
        <v>126</v>
      </c>
      <c r="G806" s="1" t="s">
        <v>343</v>
      </c>
      <c r="H806" s="1" t="s">
        <v>150</v>
      </c>
      <c r="I806" s="1" t="s">
        <v>71</v>
      </c>
      <c r="J806" s="67">
        <v>4234.18</v>
      </c>
      <c r="K806" s="67">
        <v>3018.51</v>
      </c>
      <c r="L806" s="67">
        <v>3029.5</v>
      </c>
      <c r="M806" s="67">
        <v>4234.18</v>
      </c>
      <c r="N806" s="1">
        <v>7.5</v>
      </c>
      <c r="O806" s="115" t="s">
        <v>6</v>
      </c>
      <c r="P806" s="4"/>
    </row>
    <row r="807" spans="1:16" x14ac:dyDescent="0.3">
      <c r="A807" s="4"/>
      <c r="B807" s="11" t="s">
        <v>132</v>
      </c>
      <c r="C807" s="1" t="s">
        <v>175</v>
      </c>
      <c r="D807" s="1" t="s">
        <v>158</v>
      </c>
      <c r="E807" s="1" t="s">
        <v>125</v>
      </c>
      <c r="F807" s="1" t="s">
        <v>126</v>
      </c>
      <c r="G807" s="1" t="s">
        <v>344</v>
      </c>
      <c r="H807" s="1" t="s">
        <v>150</v>
      </c>
      <c r="I807" s="1" t="s">
        <v>71</v>
      </c>
      <c r="J807" s="67">
        <v>5570.61</v>
      </c>
      <c r="K807" s="67">
        <v>4006.57</v>
      </c>
      <c r="L807" s="67">
        <v>4039.29</v>
      </c>
      <c r="M807" s="67">
        <v>5570.61</v>
      </c>
      <c r="N807" s="1">
        <v>7.5</v>
      </c>
      <c r="O807" s="115" t="s">
        <v>6</v>
      </c>
      <c r="P807" s="4"/>
    </row>
    <row r="808" spans="1:16" x14ac:dyDescent="0.3">
      <c r="A808" s="4"/>
      <c r="B808" s="11" t="s">
        <v>132</v>
      </c>
      <c r="C808" s="1" t="s">
        <v>175</v>
      </c>
      <c r="D808" s="1" t="s">
        <v>158</v>
      </c>
      <c r="E808" s="1" t="s">
        <v>125</v>
      </c>
      <c r="F808" s="1" t="s">
        <v>126</v>
      </c>
      <c r="G808" s="1" t="s">
        <v>345</v>
      </c>
      <c r="H808" s="1" t="s">
        <v>176</v>
      </c>
      <c r="I808" s="1" t="s">
        <v>71</v>
      </c>
      <c r="J808" s="67">
        <v>289753.40000000002</v>
      </c>
      <c r="K808" s="67">
        <v>227310.98</v>
      </c>
      <c r="L808" s="67">
        <v>213153.06</v>
      </c>
      <c r="M808" s="67">
        <v>289753.40000000002</v>
      </c>
      <c r="N808" s="1">
        <v>9</v>
      </c>
      <c r="O808" s="115" t="s">
        <v>6</v>
      </c>
      <c r="P808" s="4"/>
    </row>
    <row r="809" spans="1:16" x14ac:dyDescent="0.3">
      <c r="A809" s="4"/>
      <c r="B809" s="11" t="s">
        <v>132</v>
      </c>
      <c r="C809" s="1" t="s">
        <v>175</v>
      </c>
      <c r="D809" s="1" t="s">
        <v>158</v>
      </c>
      <c r="E809" s="1" t="s">
        <v>125</v>
      </c>
      <c r="F809" s="1" t="s">
        <v>126</v>
      </c>
      <c r="G809" s="1" t="s">
        <v>346</v>
      </c>
      <c r="H809" s="1" t="s">
        <v>177</v>
      </c>
      <c r="I809" s="1" t="s">
        <v>71</v>
      </c>
      <c r="J809" s="67">
        <v>7019.42</v>
      </c>
      <c r="K809" s="67">
        <v>5029.59</v>
      </c>
      <c r="L809" s="67">
        <v>5093.6400000000003</v>
      </c>
      <c r="M809" s="67">
        <v>7019.42</v>
      </c>
      <c r="N809" s="1">
        <v>9</v>
      </c>
      <c r="O809" s="115" t="s">
        <v>6</v>
      </c>
      <c r="P809" s="4"/>
    </row>
    <row r="810" spans="1:16" x14ac:dyDescent="0.3">
      <c r="A810" s="4"/>
      <c r="B810" s="11" t="s">
        <v>132</v>
      </c>
      <c r="C810" s="1" t="s">
        <v>175</v>
      </c>
      <c r="D810" s="1" t="s">
        <v>158</v>
      </c>
      <c r="E810" s="1" t="s">
        <v>125</v>
      </c>
      <c r="F810" s="1" t="s">
        <v>126</v>
      </c>
      <c r="G810" s="1" t="s">
        <v>347</v>
      </c>
      <c r="H810" s="1" t="s">
        <v>178</v>
      </c>
      <c r="I810" s="1" t="s">
        <v>71</v>
      </c>
      <c r="J810" s="67">
        <v>33950.06</v>
      </c>
      <c r="K810" s="67">
        <v>20033.96</v>
      </c>
      <c r="L810" s="67">
        <v>20118.310000000001</v>
      </c>
      <c r="M810" s="67">
        <v>33950.06</v>
      </c>
      <c r="N810" s="1">
        <v>7.75</v>
      </c>
      <c r="O810" s="115" t="s">
        <v>6</v>
      </c>
      <c r="P810" s="4"/>
    </row>
    <row r="811" spans="1:16" x14ac:dyDescent="0.3">
      <c r="A811" s="4"/>
      <c r="B811" s="11" t="s">
        <v>132</v>
      </c>
      <c r="C811" s="1" t="s">
        <v>175</v>
      </c>
      <c r="D811" s="1" t="s">
        <v>158</v>
      </c>
      <c r="E811" s="1" t="s">
        <v>125</v>
      </c>
      <c r="F811" s="1" t="s">
        <v>126</v>
      </c>
      <c r="G811" s="1" t="s">
        <v>348</v>
      </c>
      <c r="H811" s="1" t="s">
        <v>179</v>
      </c>
      <c r="I811" s="1" t="s">
        <v>71</v>
      </c>
      <c r="J811" s="67">
        <v>22617.79</v>
      </c>
      <c r="K811" s="67">
        <v>20551.36</v>
      </c>
      <c r="L811" s="67">
        <v>20317.810000000001</v>
      </c>
      <c r="M811" s="67">
        <v>22617.79</v>
      </c>
      <c r="N811" s="1">
        <v>6.35</v>
      </c>
      <c r="O811" s="115" t="s">
        <v>6</v>
      </c>
      <c r="P811" s="4"/>
    </row>
    <row r="812" spans="1:16" x14ac:dyDescent="0.3">
      <c r="A812" s="4"/>
      <c r="B812" s="11" t="s">
        <v>132</v>
      </c>
      <c r="C812" s="1" t="s">
        <v>175</v>
      </c>
      <c r="D812" s="1" t="s">
        <v>158</v>
      </c>
      <c r="E812" s="1" t="s">
        <v>125</v>
      </c>
      <c r="F812" s="1" t="s">
        <v>126</v>
      </c>
      <c r="G812" s="1" t="s">
        <v>349</v>
      </c>
      <c r="H812" s="1" t="s">
        <v>150</v>
      </c>
      <c r="I812" s="1" t="s">
        <v>71</v>
      </c>
      <c r="J812" s="67">
        <v>3560.37</v>
      </c>
      <c r="K812" s="67">
        <v>3040.06</v>
      </c>
      <c r="L812" s="67">
        <v>3029.52</v>
      </c>
      <c r="M812" s="67">
        <v>3560.37</v>
      </c>
      <c r="N812" s="1">
        <v>7.5</v>
      </c>
      <c r="O812" s="115" t="s">
        <v>6</v>
      </c>
      <c r="P812" s="4"/>
    </row>
    <row r="813" spans="1:16" x14ac:dyDescent="0.3">
      <c r="A813" s="4"/>
      <c r="B813" s="11" t="s">
        <v>132</v>
      </c>
      <c r="C813" s="1" t="s">
        <v>175</v>
      </c>
      <c r="D813" s="1" t="s">
        <v>158</v>
      </c>
      <c r="E813" s="1" t="s">
        <v>125</v>
      </c>
      <c r="F813" s="1" t="s">
        <v>126</v>
      </c>
      <c r="G813" s="1" t="s">
        <v>350</v>
      </c>
      <c r="H813" s="1" t="s">
        <v>180</v>
      </c>
      <c r="I813" s="1" t="s">
        <v>71</v>
      </c>
      <c r="J813" s="67">
        <v>18526.75</v>
      </c>
      <c r="K813" s="67">
        <v>12113.44</v>
      </c>
      <c r="L813" s="67">
        <v>12068.93</v>
      </c>
      <c r="M813" s="67">
        <v>18526.75</v>
      </c>
      <c r="N813" s="1">
        <v>7.5</v>
      </c>
      <c r="O813" s="115" t="s">
        <v>6</v>
      </c>
      <c r="P813" s="4"/>
    </row>
    <row r="814" spans="1:16" x14ac:dyDescent="0.3">
      <c r="A814" s="4"/>
      <c r="B814" s="11" t="s">
        <v>132</v>
      </c>
      <c r="C814" s="1" t="s">
        <v>175</v>
      </c>
      <c r="D814" s="1" t="s">
        <v>158</v>
      </c>
      <c r="E814" s="1" t="s">
        <v>125</v>
      </c>
      <c r="F814" s="1" t="s">
        <v>126</v>
      </c>
      <c r="G814" s="1" t="s">
        <v>351</v>
      </c>
      <c r="H814" s="1" t="s">
        <v>182</v>
      </c>
      <c r="I814" s="1" t="s">
        <v>71</v>
      </c>
      <c r="J814" s="67">
        <v>10560.61</v>
      </c>
      <c r="K814" s="67">
        <v>6027.66</v>
      </c>
      <c r="L814" s="67">
        <v>6072.19</v>
      </c>
      <c r="M814" s="67">
        <v>10560.61</v>
      </c>
      <c r="N814" s="1">
        <v>8</v>
      </c>
      <c r="O814" s="115" t="s">
        <v>6</v>
      </c>
      <c r="P814" s="4"/>
    </row>
    <row r="815" spans="1:16" x14ac:dyDescent="0.3">
      <c r="A815" s="4"/>
      <c r="B815" s="11" t="s">
        <v>132</v>
      </c>
      <c r="C815" s="1" t="s">
        <v>175</v>
      </c>
      <c r="D815" s="1" t="s">
        <v>158</v>
      </c>
      <c r="E815" s="1" t="s">
        <v>125</v>
      </c>
      <c r="F815" s="1" t="s">
        <v>126</v>
      </c>
      <c r="G815" s="1" t="s">
        <v>352</v>
      </c>
      <c r="H815" s="1" t="s">
        <v>179</v>
      </c>
      <c r="I815" s="1" t="s">
        <v>71</v>
      </c>
      <c r="J815" s="67">
        <v>5560.94</v>
      </c>
      <c r="K815" s="67">
        <v>5042.12</v>
      </c>
      <c r="L815" s="67">
        <v>5076.93</v>
      </c>
      <c r="M815" s="67">
        <v>5560.94</v>
      </c>
      <c r="N815" s="1">
        <v>7.5</v>
      </c>
      <c r="O815" s="115" t="s">
        <v>6</v>
      </c>
      <c r="P815" s="4"/>
    </row>
    <row r="816" spans="1:16" x14ac:dyDescent="0.3">
      <c r="A816" s="4"/>
      <c r="B816" s="11" t="s">
        <v>132</v>
      </c>
      <c r="C816" s="1" t="s">
        <v>175</v>
      </c>
      <c r="D816" s="1" t="s">
        <v>158</v>
      </c>
      <c r="E816" s="1" t="s">
        <v>125</v>
      </c>
      <c r="F816" s="1" t="s">
        <v>126</v>
      </c>
      <c r="G816" s="1" t="s">
        <v>353</v>
      </c>
      <c r="H816" s="1" t="s">
        <v>181</v>
      </c>
      <c r="I816" s="1" t="s">
        <v>71</v>
      </c>
      <c r="J816" s="67">
        <v>150913.85999999999</v>
      </c>
      <c r="K816" s="67">
        <v>99711.98</v>
      </c>
      <c r="L816" s="67">
        <v>100260.93</v>
      </c>
      <c r="M816" s="67">
        <v>150913.85999999999</v>
      </c>
      <c r="N816" s="1">
        <v>7.5</v>
      </c>
      <c r="O816" s="115" t="s">
        <v>6</v>
      </c>
      <c r="P816" s="4"/>
    </row>
    <row r="817" spans="1:16" x14ac:dyDescent="0.3">
      <c r="A817" s="4"/>
      <c r="B817" s="11" t="s">
        <v>132</v>
      </c>
      <c r="C817" s="1" t="s">
        <v>175</v>
      </c>
      <c r="D817" s="1" t="s">
        <v>158</v>
      </c>
      <c r="E817" s="1" t="s">
        <v>125</v>
      </c>
      <c r="F817" s="1" t="s">
        <v>126</v>
      </c>
      <c r="G817" s="1" t="s">
        <v>354</v>
      </c>
      <c r="H817" s="1" t="s">
        <v>181</v>
      </c>
      <c r="I817" s="1" t="s">
        <v>71</v>
      </c>
      <c r="J817" s="67">
        <v>149389.70000000001</v>
      </c>
      <c r="K817" s="67">
        <v>98704.8</v>
      </c>
      <c r="L817" s="67">
        <v>99248.34</v>
      </c>
      <c r="M817" s="67">
        <v>149389.70000000001</v>
      </c>
      <c r="N817" s="1">
        <v>7.5</v>
      </c>
      <c r="O817" s="115" t="s">
        <v>6</v>
      </c>
      <c r="P817" s="4"/>
    </row>
    <row r="818" spans="1:16" x14ac:dyDescent="0.3">
      <c r="A818" s="4"/>
      <c r="B818" s="11" t="s">
        <v>132</v>
      </c>
      <c r="C818" s="1" t="s">
        <v>175</v>
      </c>
      <c r="D818" s="1" t="s">
        <v>158</v>
      </c>
      <c r="E818" s="1" t="s">
        <v>125</v>
      </c>
      <c r="F818" s="1" t="s">
        <v>126</v>
      </c>
      <c r="G818" s="1" t="s">
        <v>355</v>
      </c>
      <c r="H818" s="1" t="s">
        <v>181</v>
      </c>
      <c r="I818" s="1" t="s">
        <v>71</v>
      </c>
      <c r="J818" s="67">
        <v>1074690.3</v>
      </c>
      <c r="K818" s="67">
        <v>710070.22</v>
      </c>
      <c r="L818" s="67">
        <v>713979.81</v>
      </c>
      <c r="M818" s="67">
        <v>1074690.3</v>
      </c>
      <c r="N818" s="1">
        <v>7.5</v>
      </c>
      <c r="O818" s="115" t="s">
        <v>6</v>
      </c>
      <c r="P818" s="4"/>
    </row>
    <row r="819" spans="1:16" x14ac:dyDescent="0.3">
      <c r="A819" s="4"/>
      <c r="B819" s="11" t="s">
        <v>132</v>
      </c>
      <c r="C819" s="1" t="s">
        <v>175</v>
      </c>
      <c r="D819" s="1" t="s">
        <v>158</v>
      </c>
      <c r="E819" s="1" t="s">
        <v>125</v>
      </c>
      <c r="F819" s="1" t="s">
        <v>126</v>
      </c>
      <c r="G819" s="1" t="s">
        <v>356</v>
      </c>
      <c r="H819" s="1" t="s">
        <v>181</v>
      </c>
      <c r="I819" s="1" t="s">
        <v>71</v>
      </c>
      <c r="J819" s="67">
        <v>846079.45</v>
      </c>
      <c r="K819" s="67">
        <v>567543.02</v>
      </c>
      <c r="L819" s="67">
        <v>569159.35</v>
      </c>
      <c r="M819" s="67">
        <v>846079.45</v>
      </c>
      <c r="N819" s="1">
        <v>7.5</v>
      </c>
      <c r="O819" s="115" t="s">
        <v>6</v>
      </c>
      <c r="P819" s="4"/>
    </row>
    <row r="820" spans="1:16" x14ac:dyDescent="0.3">
      <c r="A820" s="4"/>
      <c r="B820" s="11" t="s">
        <v>132</v>
      </c>
      <c r="C820" s="1" t="s">
        <v>175</v>
      </c>
      <c r="D820" s="1" t="s">
        <v>158</v>
      </c>
      <c r="E820" s="1" t="s">
        <v>125</v>
      </c>
      <c r="F820" s="1" t="s">
        <v>126</v>
      </c>
      <c r="G820" s="1" t="s">
        <v>357</v>
      </c>
      <c r="H820" s="1" t="s">
        <v>183</v>
      </c>
      <c r="I820" s="1" t="s">
        <v>71</v>
      </c>
      <c r="J820" s="67">
        <v>102016.44</v>
      </c>
      <c r="K820" s="67">
        <v>60341.95</v>
      </c>
      <c r="L820" s="67">
        <v>61066.19</v>
      </c>
      <c r="M820" s="67">
        <v>102016.44</v>
      </c>
      <c r="N820" s="1">
        <v>8</v>
      </c>
      <c r="O820" s="115" t="s">
        <v>6</v>
      </c>
      <c r="P820" s="4"/>
    </row>
    <row r="821" spans="1:16" x14ac:dyDescent="0.3">
      <c r="A821" s="4"/>
      <c r="B821" s="11" t="s">
        <v>132</v>
      </c>
      <c r="C821" s="1" t="s">
        <v>175</v>
      </c>
      <c r="D821" s="1" t="s">
        <v>158</v>
      </c>
      <c r="E821" s="1" t="s">
        <v>125</v>
      </c>
      <c r="F821" s="1" t="s">
        <v>126</v>
      </c>
      <c r="G821" s="1" t="s">
        <v>358</v>
      </c>
      <c r="H821" s="1" t="s">
        <v>181</v>
      </c>
      <c r="I821" s="1" t="s">
        <v>71</v>
      </c>
      <c r="J821" s="67">
        <v>46090.27</v>
      </c>
      <c r="K821" s="67">
        <v>31394.91</v>
      </c>
      <c r="L821" s="67">
        <v>31394.799999999999</v>
      </c>
      <c r="M821" s="67">
        <v>46090.27</v>
      </c>
      <c r="N821" s="1">
        <v>7.5</v>
      </c>
      <c r="O821" s="115" t="s">
        <v>6</v>
      </c>
      <c r="P821" s="4"/>
    </row>
    <row r="822" spans="1:16" x14ac:dyDescent="0.3">
      <c r="A822" s="4"/>
      <c r="B822" s="11" t="s">
        <v>132</v>
      </c>
      <c r="C822" s="1" t="s">
        <v>175</v>
      </c>
      <c r="D822" s="1" t="s">
        <v>158</v>
      </c>
      <c r="E822" s="1" t="s">
        <v>125</v>
      </c>
      <c r="F822" s="1" t="s">
        <v>126</v>
      </c>
      <c r="G822" s="1" t="s">
        <v>359</v>
      </c>
      <c r="H822" s="1" t="s">
        <v>181</v>
      </c>
      <c r="I822" s="1" t="s">
        <v>71</v>
      </c>
      <c r="J822" s="67">
        <v>98127.54</v>
      </c>
      <c r="K822" s="67">
        <v>66840.83</v>
      </c>
      <c r="L822" s="67">
        <v>66840.55</v>
      </c>
      <c r="M822" s="67">
        <v>98127.54</v>
      </c>
      <c r="N822" s="1">
        <v>7.5</v>
      </c>
      <c r="O822" s="115" t="s">
        <v>6</v>
      </c>
      <c r="P822" s="4"/>
    </row>
    <row r="823" spans="1:16" x14ac:dyDescent="0.3">
      <c r="A823" s="4"/>
      <c r="B823" s="11" t="s">
        <v>132</v>
      </c>
      <c r="C823" s="1" t="s">
        <v>175</v>
      </c>
      <c r="D823" s="1" t="s">
        <v>158</v>
      </c>
      <c r="E823" s="1" t="s">
        <v>125</v>
      </c>
      <c r="F823" s="1" t="s">
        <v>126</v>
      </c>
      <c r="G823" s="1" t="s">
        <v>360</v>
      </c>
      <c r="H823" s="1" t="s">
        <v>184</v>
      </c>
      <c r="I823" s="1" t="s">
        <v>71</v>
      </c>
      <c r="J823" s="67">
        <v>130150.73</v>
      </c>
      <c r="K823" s="67">
        <v>101147.67</v>
      </c>
      <c r="L823" s="67">
        <v>101205.78</v>
      </c>
      <c r="M823" s="67">
        <v>130150.73</v>
      </c>
      <c r="N823" s="1">
        <v>7.1</v>
      </c>
      <c r="O823" s="115" t="s">
        <v>6</v>
      </c>
      <c r="P823" s="4"/>
    </row>
    <row r="824" spans="1:16" x14ac:dyDescent="0.3">
      <c r="A824" s="4"/>
      <c r="B824" s="11" t="s">
        <v>132</v>
      </c>
      <c r="C824" s="1" t="s">
        <v>175</v>
      </c>
      <c r="D824" s="1" t="s">
        <v>158</v>
      </c>
      <c r="E824" s="1" t="s">
        <v>125</v>
      </c>
      <c r="F824" s="1" t="s">
        <v>126</v>
      </c>
      <c r="G824" s="1" t="s">
        <v>361</v>
      </c>
      <c r="H824" s="1" t="s">
        <v>184</v>
      </c>
      <c r="I824" s="1" t="s">
        <v>71</v>
      </c>
      <c r="J824" s="67">
        <v>130150.73</v>
      </c>
      <c r="K824" s="67">
        <v>101147.67</v>
      </c>
      <c r="L824" s="67">
        <v>101205.78</v>
      </c>
      <c r="M824" s="67">
        <v>130150.73</v>
      </c>
      <c r="N824" s="1">
        <v>7.1</v>
      </c>
      <c r="O824" s="115" t="s">
        <v>6</v>
      </c>
      <c r="P824" s="4"/>
    </row>
    <row r="825" spans="1:16" x14ac:dyDescent="0.3">
      <c r="A825" s="4"/>
      <c r="B825" s="11" t="s">
        <v>132</v>
      </c>
      <c r="C825" s="1" t="s">
        <v>175</v>
      </c>
      <c r="D825" s="1" t="s">
        <v>158</v>
      </c>
      <c r="E825" s="1" t="s">
        <v>125</v>
      </c>
      <c r="F825" s="1" t="s">
        <v>126</v>
      </c>
      <c r="G825" s="1" t="s">
        <v>362</v>
      </c>
      <c r="H825" s="1" t="s">
        <v>184</v>
      </c>
      <c r="I825" s="1" t="s">
        <v>71</v>
      </c>
      <c r="J825" s="67">
        <v>130150.73</v>
      </c>
      <c r="K825" s="67">
        <v>101147.67</v>
      </c>
      <c r="L825" s="67">
        <v>101205.78</v>
      </c>
      <c r="M825" s="67">
        <v>130150.73</v>
      </c>
      <c r="N825" s="1">
        <v>7.1</v>
      </c>
      <c r="O825" s="115" t="s">
        <v>6</v>
      </c>
      <c r="P825" s="4"/>
    </row>
    <row r="826" spans="1:16" x14ac:dyDescent="0.3">
      <c r="A826" s="4"/>
      <c r="B826" s="11" t="s">
        <v>132</v>
      </c>
      <c r="C826" s="1" t="s">
        <v>175</v>
      </c>
      <c r="D826" s="1" t="s">
        <v>158</v>
      </c>
      <c r="E826" s="1" t="s">
        <v>125</v>
      </c>
      <c r="F826" s="1" t="s">
        <v>126</v>
      </c>
      <c r="G826" s="1" t="s">
        <v>362</v>
      </c>
      <c r="H826" s="1" t="s">
        <v>184</v>
      </c>
      <c r="I826" s="1" t="s">
        <v>71</v>
      </c>
      <c r="J826" s="67">
        <v>130150.73</v>
      </c>
      <c r="K826" s="67">
        <v>101147.67</v>
      </c>
      <c r="L826" s="67">
        <v>101205.78</v>
      </c>
      <c r="M826" s="67">
        <v>130150.73</v>
      </c>
      <c r="N826" s="1">
        <v>7.1</v>
      </c>
      <c r="O826" s="115" t="s">
        <v>6</v>
      </c>
      <c r="P826" s="4"/>
    </row>
    <row r="827" spans="1:16" x14ac:dyDescent="0.3">
      <c r="A827" s="4"/>
      <c r="B827" s="11" t="s">
        <v>132</v>
      </c>
      <c r="C827" s="1" t="s">
        <v>175</v>
      </c>
      <c r="D827" s="1" t="s">
        <v>158</v>
      </c>
      <c r="E827" s="1" t="s">
        <v>125</v>
      </c>
      <c r="F827" s="1" t="s">
        <v>126</v>
      </c>
      <c r="G827" s="1" t="s">
        <v>363</v>
      </c>
      <c r="H827" s="1" t="s">
        <v>184</v>
      </c>
      <c r="I827" s="1" t="s">
        <v>71</v>
      </c>
      <c r="J827" s="67">
        <v>130150.73</v>
      </c>
      <c r="K827" s="67">
        <v>101147.67</v>
      </c>
      <c r="L827" s="67">
        <v>101205.78</v>
      </c>
      <c r="M827" s="67">
        <v>130150.73</v>
      </c>
      <c r="N827" s="1">
        <v>7.1</v>
      </c>
      <c r="O827" s="115" t="s">
        <v>6</v>
      </c>
      <c r="P827" s="4"/>
    </row>
    <row r="828" spans="1:16" x14ac:dyDescent="0.3">
      <c r="A828" s="4"/>
      <c r="B828" s="11" t="s">
        <v>132</v>
      </c>
      <c r="C828" s="1" t="s">
        <v>175</v>
      </c>
      <c r="D828" s="1" t="s">
        <v>158</v>
      </c>
      <c r="E828" s="1" t="s">
        <v>125</v>
      </c>
      <c r="F828" s="1" t="s">
        <v>126</v>
      </c>
      <c r="G828" s="1" t="s">
        <v>364</v>
      </c>
      <c r="H828" s="1" t="s">
        <v>184</v>
      </c>
      <c r="I828" s="1" t="s">
        <v>71</v>
      </c>
      <c r="J828" s="67">
        <v>130150.73</v>
      </c>
      <c r="K828" s="67">
        <v>101147.67</v>
      </c>
      <c r="L828" s="67">
        <v>101205.78</v>
      </c>
      <c r="M828" s="67">
        <v>130150.73</v>
      </c>
      <c r="N828" s="1">
        <v>7.1</v>
      </c>
      <c r="O828" s="115" t="s">
        <v>6</v>
      </c>
      <c r="P828" s="4"/>
    </row>
    <row r="829" spans="1:16" x14ac:dyDescent="0.3">
      <c r="A829" s="4"/>
      <c r="B829" s="11" t="s">
        <v>132</v>
      </c>
      <c r="C829" s="1" t="s">
        <v>175</v>
      </c>
      <c r="D829" s="1" t="s">
        <v>158</v>
      </c>
      <c r="E829" s="1" t="s">
        <v>125</v>
      </c>
      <c r="F829" s="1" t="s">
        <v>126</v>
      </c>
      <c r="G829" s="1" t="s">
        <v>365</v>
      </c>
      <c r="H829" s="1" t="s">
        <v>184</v>
      </c>
      <c r="I829" s="1" t="s">
        <v>71</v>
      </c>
      <c r="J829" s="67">
        <v>130150.73</v>
      </c>
      <c r="K829" s="67">
        <v>101147.67</v>
      </c>
      <c r="L829" s="67">
        <v>101205.78</v>
      </c>
      <c r="M829" s="67">
        <v>130150.73</v>
      </c>
      <c r="N829" s="1">
        <v>7.1</v>
      </c>
      <c r="O829" s="115" t="s">
        <v>6</v>
      </c>
      <c r="P829" s="4"/>
    </row>
    <row r="830" spans="1:16" x14ac:dyDescent="0.3">
      <c r="A830" s="4"/>
      <c r="B830" s="11" t="s">
        <v>132</v>
      </c>
      <c r="C830" s="1" t="s">
        <v>175</v>
      </c>
      <c r="D830" s="1" t="s">
        <v>158</v>
      </c>
      <c r="E830" s="1" t="s">
        <v>125</v>
      </c>
      <c r="F830" s="1" t="s">
        <v>126</v>
      </c>
      <c r="G830" s="1" t="s">
        <v>366</v>
      </c>
      <c r="H830" s="1" t="s">
        <v>184</v>
      </c>
      <c r="I830" s="1" t="s">
        <v>71</v>
      </c>
      <c r="J830" s="67">
        <v>130150.73</v>
      </c>
      <c r="K830" s="67">
        <v>101147.67</v>
      </c>
      <c r="L830" s="67">
        <v>101205.78</v>
      </c>
      <c r="M830" s="67">
        <v>130150.73</v>
      </c>
      <c r="N830" s="1">
        <v>7.1</v>
      </c>
      <c r="O830" s="115" t="s">
        <v>6</v>
      </c>
      <c r="P830" s="4"/>
    </row>
    <row r="831" spans="1:16" x14ac:dyDescent="0.3">
      <c r="A831" s="4"/>
      <c r="B831" s="11" t="s">
        <v>132</v>
      </c>
      <c r="C831" s="1" t="s">
        <v>175</v>
      </c>
      <c r="D831" s="1" t="s">
        <v>158</v>
      </c>
      <c r="E831" s="1" t="s">
        <v>125</v>
      </c>
      <c r="F831" s="1" t="s">
        <v>126</v>
      </c>
      <c r="G831" s="1" t="s">
        <v>367</v>
      </c>
      <c r="H831" s="1" t="s">
        <v>184</v>
      </c>
      <c r="I831" s="1" t="s">
        <v>71</v>
      </c>
      <c r="J831" s="67">
        <v>130150.73</v>
      </c>
      <c r="K831" s="67">
        <v>101147.67</v>
      </c>
      <c r="L831" s="67">
        <v>101205.78</v>
      </c>
      <c r="M831" s="67">
        <v>130150.73</v>
      </c>
      <c r="N831" s="1">
        <v>7.1</v>
      </c>
      <c r="O831" s="115" t="s">
        <v>6</v>
      </c>
      <c r="P831" s="4"/>
    </row>
    <row r="832" spans="1:16" x14ac:dyDescent="0.3">
      <c r="A832" s="4"/>
      <c r="B832" s="11" t="s">
        <v>132</v>
      </c>
      <c r="C832" s="1" t="s">
        <v>175</v>
      </c>
      <c r="D832" s="1" t="s">
        <v>158</v>
      </c>
      <c r="E832" s="1" t="s">
        <v>125</v>
      </c>
      <c r="F832" s="1" t="s">
        <v>126</v>
      </c>
      <c r="G832" s="1" t="s">
        <v>368</v>
      </c>
      <c r="H832" s="1" t="s">
        <v>184</v>
      </c>
      <c r="I832" s="1" t="s">
        <v>71</v>
      </c>
      <c r="J832" s="67">
        <v>130150.73</v>
      </c>
      <c r="K832" s="67">
        <v>101147.67</v>
      </c>
      <c r="L832" s="67">
        <v>101205.78</v>
      </c>
      <c r="M832" s="67">
        <v>130150.73</v>
      </c>
      <c r="N832" s="1">
        <v>7.1</v>
      </c>
      <c r="O832" s="115" t="s">
        <v>6</v>
      </c>
      <c r="P832" s="4"/>
    </row>
    <row r="833" spans="1:16" x14ac:dyDescent="0.3">
      <c r="A833" s="4"/>
      <c r="B833" s="11" t="s">
        <v>132</v>
      </c>
      <c r="C833" s="1" t="s">
        <v>175</v>
      </c>
      <c r="D833" s="1" t="s">
        <v>158</v>
      </c>
      <c r="E833" s="1" t="s">
        <v>125</v>
      </c>
      <c r="F833" s="1" t="s">
        <v>126</v>
      </c>
      <c r="G833" s="1" t="s">
        <v>368</v>
      </c>
      <c r="H833" s="1" t="s">
        <v>184</v>
      </c>
      <c r="I833" s="1" t="s">
        <v>71</v>
      </c>
      <c r="J833" s="67">
        <v>130150.73</v>
      </c>
      <c r="K833" s="67">
        <v>101147.67</v>
      </c>
      <c r="L833" s="67">
        <v>101205.78</v>
      </c>
      <c r="M833" s="67">
        <v>130150.73</v>
      </c>
      <c r="N833" s="1">
        <v>7.1</v>
      </c>
      <c r="O833" s="115" t="s">
        <v>6</v>
      </c>
      <c r="P833" s="4"/>
    </row>
    <row r="834" spans="1:16" x14ac:dyDescent="0.3">
      <c r="A834" s="4"/>
      <c r="B834" s="11" t="s">
        <v>132</v>
      </c>
      <c r="C834" s="1" t="s">
        <v>175</v>
      </c>
      <c r="D834" s="1" t="s">
        <v>158</v>
      </c>
      <c r="E834" s="1" t="s">
        <v>125</v>
      </c>
      <c r="F834" s="1" t="s">
        <v>126</v>
      </c>
      <c r="G834" s="1" t="s">
        <v>369</v>
      </c>
      <c r="H834" s="1" t="s">
        <v>184</v>
      </c>
      <c r="I834" s="1" t="s">
        <v>71</v>
      </c>
      <c r="J834" s="67">
        <v>130150.73</v>
      </c>
      <c r="K834" s="67">
        <v>101147.67</v>
      </c>
      <c r="L834" s="67">
        <v>101205.78</v>
      </c>
      <c r="M834" s="67">
        <v>130150.73</v>
      </c>
      <c r="N834" s="1">
        <v>7.1</v>
      </c>
      <c r="O834" s="115" t="s">
        <v>6</v>
      </c>
      <c r="P834" s="4"/>
    </row>
    <row r="835" spans="1:16" x14ac:dyDescent="0.3">
      <c r="A835" s="4"/>
      <c r="B835" s="11" t="s">
        <v>132</v>
      </c>
      <c r="C835" s="1" t="s">
        <v>175</v>
      </c>
      <c r="D835" s="1" t="s">
        <v>158</v>
      </c>
      <c r="E835" s="1" t="s">
        <v>125</v>
      </c>
      <c r="F835" s="1" t="s">
        <v>126</v>
      </c>
      <c r="G835" s="1" t="s">
        <v>370</v>
      </c>
      <c r="H835" s="1" t="s">
        <v>184</v>
      </c>
      <c r="I835" s="1" t="s">
        <v>71</v>
      </c>
      <c r="J835" s="67">
        <v>130150.73</v>
      </c>
      <c r="K835" s="67">
        <v>101147.67</v>
      </c>
      <c r="L835" s="67">
        <v>101205.78</v>
      </c>
      <c r="M835" s="67">
        <v>130150.73</v>
      </c>
      <c r="N835" s="1">
        <v>7.1</v>
      </c>
      <c r="O835" s="115" t="s">
        <v>6</v>
      </c>
      <c r="P835" s="4"/>
    </row>
    <row r="836" spans="1:16" x14ac:dyDescent="0.3">
      <c r="A836" s="4"/>
      <c r="B836" s="11" t="s">
        <v>132</v>
      </c>
      <c r="C836" s="1" t="s">
        <v>175</v>
      </c>
      <c r="D836" s="1" t="s">
        <v>158</v>
      </c>
      <c r="E836" s="1" t="s">
        <v>125</v>
      </c>
      <c r="F836" s="1" t="s">
        <v>126</v>
      </c>
      <c r="G836" s="1" t="s">
        <v>371</v>
      </c>
      <c r="H836" s="1" t="s">
        <v>184</v>
      </c>
      <c r="I836" s="1" t="s">
        <v>71</v>
      </c>
      <c r="J836" s="67">
        <v>130150.73</v>
      </c>
      <c r="K836" s="67">
        <v>101147.67</v>
      </c>
      <c r="L836" s="67">
        <v>101205.78</v>
      </c>
      <c r="M836" s="67">
        <v>130150.73</v>
      </c>
      <c r="N836" s="1">
        <v>7.1</v>
      </c>
      <c r="O836" s="115" t="s">
        <v>6</v>
      </c>
      <c r="P836" s="4"/>
    </row>
    <row r="837" spans="1:16" x14ac:dyDescent="0.3">
      <c r="A837" s="4"/>
      <c r="B837" s="11" t="s">
        <v>132</v>
      </c>
      <c r="C837" s="1" t="s">
        <v>175</v>
      </c>
      <c r="D837" s="1" t="s">
        <v>158</v>
      </c>
      <c r="E837" s="1" t="s">
        <v>125</v>
      </c>
      <c r="F837" s="1" t="s">
        <v>126</v>
      </c>
      <c r="G837" s="1" t="s">
        <v>372</v>
      </c>
      <c r="H837" s="1" t="s">
        <v>184</v>
      </c>
      <c r="I837" s="1" t="s">
        <v>71</v>
      </c>
      <c r="J837" s="67">
        <v>253793.88</v>
      </c>
      <c r="K837" s="67">
        <v>197617.27</v>
      </c>
      <c r="L837" s="67">
        <v>197350.04</v>
      </c>
      <c r="M837" s="67">
        <v>253793.88</v>
      </c>
      <c r="N837" s="1">
        <v>7.1</v>
      </c>
      <c r="O837" s="115" t="s">
        <v>6</v>
      </c>
      <c r="P837" s="4"/>
    </row>
    <row r="838" spans="1:16" x14ac:dyDescent="0.3">
      <c r="A838" s="4"/>
      <c r="B838" s="11" t="s">
        <v>132</v>
      </c>
      <c r="C838" s="1" t="s">
        <v>175</v>
      </c>
      <c r="D838" s="1" t="s">
        <v>158</v>
      </c>
      <c r="E838" s="1" t="s">
        <v>125</v>
      </c>
      <c r="F838" s="1" t="s">
        <v>126</v>
      </c>
      <c r="G838" s="1" t="s">
        <v>373</v>
      </c>
      <c r="H838" s="1" t="s">
        <v>177</v>
      </c>
      <c r="I838" s="1" t="s">
        <v>71</v>
      </c>
      <c r="J838" s="67">
        <v>12019.42</v>
      </c>
      <c r="K838" s="67">
        <v>10834.53</v>
      </c>
      <c r="L838" s="67">
        <v>10842.15</v>
      </c>
      <c r="M838" s="67">
        <v>12019.42</v>
      </c>
      <c r="N838" s="1">
        <v>5.14</v>
      </c>
      <c r="O838" s="115" t="s">
        <v>6</v>
      </c>
      <c r="P838" s="4"/>
    </row>
    <row r="839" spans="1:16" x14ac:dyDescent="0.3">
      <c r="A839" s="4"/>
      <c r="B839" s="11" t="s">
        <v>132</v>
      </c>
      <c r="C839" s="1" t="s">
        <v>175</v>
      </c>
      <c r="D839" s="1" t="s">
        <v>158</v>
      </c>
      <c r="E839" s="1" t="s">
        <v>125</v>
      </c>
      <c r="F839" s="1" t="s">
        <v>126</v>
      </c>
      <c r="G839" s="1" t="s">
        <v>374</v>
      </c>
      <c r="H839" s="1" t="s">
        <v>179</v>
      </c>
      <c r="I839" s="1" t="s">
        <v>71</v>
      </c>
      <c r="J839" s="67">
        <v>207479.46</v>
      </c>
      <c r="K839" s="67">
        <v>201479.45</v>
      </c>
      <c r="L839" s="67">
        <v>203078.09</v>
      </c>
      <c r="M839" s="67">
        <v>207479.46</v>
      </c>
      <c r="N839" s="1">
        <v>7.49</v>
      </c>
      <c r="O839" s="115" t="s">
        <v>6</v>
      </c>
      <c r="P839" s="4"/>
    </row>
    <row r="840" spans="1:16" x14ac:dyDescent="0.3">
      <c r="A840" s="4"/>
      <c r="B840" s="11" t="s">
        <v>128</v>
      </c>
      <c r="C840" s="1" t="s">
        <v>175</v>
      </c>
      <c r="D840" s="1" t="s">
        <v>158</v>
      </c>
      <c r="E840" s="1" t="s">
        <v>125</v>
      </c>
      <c r="F840" s="1" t="s">
        <v>126</v>
      </c>
      <c r="G840" s="1" t="s">
        <v>375</v>
      </c>
      <c r="H840" s="1" t="s">
        <v>376</v>
      </c>
      <c r="I840" s="1" t="s">
        <v>71</v>
      </c>
      <c r="J840" s="67">
        <v>106732</v>
      </c>
      <c r="K840" s="67">
        <v>99616.58</v>
      </c>
      <c r="L840" s="67">
        <v>100219.7</v>
      </c>
      <c r="M840" s="67">
        <v>106732</v>
      </c>
      <c r="N840" s="1">
        <v>7.15</v>
      </c>
      <c r="O840" s="115" t="s">
        <v>6</v>
      </c>
      <c r="P840" s="4"/>
    </row>
    <row r="841" spans="1:16" x14ac:dyDescent="0.3">
      <c r="A841" s="4"/>
      <c r="B841" s="11" t="s">
        <v>128</v>
      </c>
      <c r="C841" s="1" t="s">
        <v>175</v>
      </c>
      <c r="D841" s="1" t="s">
        <v>158</v>
      </c>
      <c r="E841" s="1" t="s">
        <v>125</v>
      </c>
      <c r="F841" s="1" t="s">
        <v>126</v>
      </c>
      <c r="G841" s="1" t="s">
        <v>377</v>
      </c>
      <c r="H841" s="1" t="s">
        <v>376</v>
      </c>
      <c r="I841" s="1" t="s">
        <v>71</v>
      </c>
      <c r="J841" s="67">
        <v>106732</v>
      </c>
      <c r="K841" s="67">
        <v>99616.58</v>
      </c>
      <c r="L841" s="67">
        <v>100219.7</v>
      </c>
      <c r="M841" s="67">
        <v>106732</v>
      </c>
      <c r="N841" s="1">
        <v>7.15</v>
      </c>
      <c r="O841" s="115" t="s">
        <v>6</v>
      </c>
      <c r="P841" s="4"/>
    </row>
    <row r="842" spans="1:16" x14ac:dyDescent="0.3">
      <c r="A842" s="4"/>
      <c r="B842" s="11" t="s">
        <v>132</v>
      </c>
      <c r="C842" s="1" t="s">
        <v>175</v>
      </c>
      <c r="D842" s="1" t="s">
        <v>158</v>
      </c>
      <c r="E842" s="1" t="s">
        <v>125</v>
      </c>
      <c r="F842" s="1" t="s">
        <v>126</v>
      </c>
      <c r="G842" s="1" t="s">
        <v>565</v>
      </c>
      <c r="H842" s="1" t="s">
        <v>179</v>
      </c>
      <c r="I842" s="1" t="s">
        <v>71</v>
      </c>
      <c r="J842" s="67">
        <v>101869.86</v>
      </c>
      <c r="K842" s="67">
        <v>100405.74</v>
      </c>
      <c r="L842" s="67">
        <v>101582.51</v>
      </c>
      <c r="M842" s="67">
        <v>101869.86</v>
      </c>
      <c r="N842" s="1">
        <v>6.5</v>
      </c>
      <c r="O842" s="115" t="s">
        <v>6</v>
      </c>
      <c r="P842" s="4"/>
    </row>
    <row r="843" spans="1:16" x14ac:dyDescent="0.3">
      <c r="A843" s="4"/>
      <c r="B843" s="11" t="s">
        <v>132</v>
      </c>
      <c r="C843" s="1" t="s">
        <v>185</v>
      </c>
      <c r="E843" s="1" t="s">
        <v>125</v>
      </c>
      <c r="G843" s="1" t="s">
        <v>378</v>
      </c>
      <c r="H843" s="1" t="s">
        <v>186</v>
      </c>
      <c r="I843" s="1" t="s">
        <v>71</v>
      </c>
      <c r="J843" s="67">
        <v>31507.09</v>
      </c>
      <c r="K843" s="67">
        <v>25019.87</v>
      </c>
      <c r="L843" s="67">
        <v>25019.62</v>
      </c>
      <c r="M843" s="67">
        <v>31507.09</v>
      </c>
      <c r="N843" s="1">
        <v>5.8</v>
      </c>
      <c r="O843" s="115" t="s">
        <v>6</v>
      </c>
      <c r="P843" s="4"/>
    </row>
    <row r="844" spans="1:16" x14ac:dyDescent="0.3">
      <c r="A844" s="4"/>
      <c r="B844" s="11" t="s">
        <v>128</v>
      </c>
      <c r="C844" s="1" t="s">
        <v>185</v>
      </c>
      <c r="E844" s="1" t="s">
        <v>125</v>
      </c>
      <c r="G844" s="1" t="s">
        <v>379</v>
      </c>
      <c r="H844" s="1" t="s">
        <v>187</v>
      </c>
      <c r="I844" s="1" t="s">
        <v>71</v>
      </c>
      <c r="J844" s="67">
        <v>126143.84</v>
      </c>
      <c r="K844" s="67">
        <v>100619.02</v>
      </c>
      <c r="L844" s="67">
        <v>100002.27</v>
      </c>
      <c r="M844" s="67">
        <v>126143.84</v>
      </c>
      <c r="N844" s="1">
        <v>5.5</v>
      </c>
      <c r="O844" s="115" t="s">
        <v>6</v>
      </c>
      <c r="P844" s="4"/>
    </row>
    <row r="845" spans="1:16" x14ac:dyDescent="0.3">
      <c r="A845" s="4"/>
      <c r="B845" s="11" t="s">
        <v>128</v>
      </c>
      <c r="C845" s="1" t="s">
        <v>185</v>
      </c>
      <c r="E845" s="1" t="s">
        <v>125</v>
      </c>
      <c r="G845" s="1" t="s">
        <v>380</v>
      </c>
      <c r="H845" s="1" t="s">
        <v>187</v>
      </c>
      <c r="I845" s="1" t="s">
        <v>71</v>
      </c>
      <c r="J845" s="67">
        <v>126143.84</v>
      </c>
      <c r="K845" s="67">
        <v>101056.67</v>
      </c>
      <c r="L845" s="67">
        <v>100002.27</v>
      </c>
      <c r="M845" s="67">
        <v>126143.84</v>
      </c>
      <c r="N845" s="1">
        <v>5.5</v>
      </c>
      <c r="O845" s="115" t="s">
        <v>6</v>
      </c>
      <c r="P845" s="4"/>
    </row>
    <row r="846" spans="1:16" x14ac:dyDescent="0.3">
      <c r="A846" s="4"/>
      <c r="B846" s="11" t="s">
        <v>128</v>
      </c>
      <c r="C846" s="1" t="s">
        <v>185</v>
      </c>
      <c r="E846" s="1" t="s">
        <v>125</v>
      </c>
      <c r="G846" s="1" t="s">
        <v>381</v>
      </c>
      <c r="H846" s="1" t="s">
        <v>187</v>
      </c>
      <c r="I846" s="1" t="s">
        <v>71</v>
      </c>
      <c r="J846" s="67">
        <v>124787.68</v>
      </c>
      <c r="K846" s="67">
        <v>100048.34</v>
      </c>
      <c r="L846" s="67">
        <v>100002.27</v>
      </c>
      <c r="M846" s="67">
        <v>124787.68</v>
      </c>
      <c r="N846" s="1">
        <v>11.25</v>
      </c>
      <c r="O846" s="115" t="s">
        <v>6</v>
      </c>
      <c r="P846" s="4"/>
    </row>
    <row r="847" spans="1:16" x14ac:dyDescent="0.3">
      <c r="A847" s="4"/>
      <c r="B847" s="11" t="s">
        <v>128</v>
      </c>
      <c r="C847" s="1" t="s">
        <v>185</v>
      </c>
      <c r="E847" s="1" t="s">
        <v>125</v>
      </c>
      <c r="G847" s="1" t="s">
        <v>382</v>
      </c>
      <c r="H847" s="1" t="s">
        <v>188</v>
      </c>
      <c r="I847" s="1" t="s">
        <v>71</v>
      </c>
      <c r="J847" s="67">
        <v>119363.03</v>
      </c>
      <c r="K847" s="67">
        <v>100543.38</v>
      </c>
      <c r="L847" s="67">
        <v>100317.07</v>
      </c>
      <c r="M847" s="67">
        <v>119363.03</v>
      </c>
      <c r="N847" s="1">
        <v>5.5</v>
      </c>
      <c r="O847" s="115" t="s">
        <v>6</v>
      </c>
      <c r="P847" s="4"/>
    </row>
    <row r="848" spans="1:16" x14ac:dyDescent="0.3">
      <c r="A848" s="4"/>
      <c r="B848" s="11" t="s">
        <v>128</v>
      </c>
      <c r="C848" s="1" t="s">
        <v>185</v>
      </c>
      <c r="E848" s="1" t="s">
        <v>125</v>
      </c>
      <c r="G848" s="1" t="s">
        <v>383</v>
      </c>
      <c r="H848" s="1" t="s">
        <v>188</v>
      </c>
      <c r="I848" s="1" t="s">
        <v>71</v>
      </c>
      <c r="J848" s="67">
        <v>118006.87</v>
      </c>
      <c r="K848" s="67">
        <v>100182.82</v>
      </c>
      <c r="L848" s="67">
        <v>100317.07</v>
      </c>
      <c r="M848" s="67">
        <v>118006.87</v>
      </c>
      <c r="N848" s="1">
        <v>5.5</v>
      </c>
      <c r="O848" s="115" t="s">
        <v>6</v>
      </c>
      <c r="P848" s="4"/>
    </row>
    <row r="849" spans="1:16" x14ac:dyDescent="0.3">
      <c r="A849" s="4"/>
      <c r="B849" s="11" t="s">
        <v>128</v>
      </c>
      <c r="C849" s="1" t="s">
        <v>185</v>
      </c>
      <c r="E849" s="1" t="s">
        <v>125</v>
      </c>
      <c r="G849" s="1" t="s">
        <v>384</v>
      </c>
      <c r="H849" s="1" t="s">
        <v>188</v>
      </c>
      <c r="I849" s="1" t="s">
        <v>71</v>
      </c>
      <c r="J849" s="67">
        <v>118006.87</v>
      </c>
      <c r="K849" s="67">
        <v>100182.82</v>
      </c>
      <c r="L849" s="67">
        <v>100317.07</v>
      </c>
      <c r="M849" s="67">
        <v>118006.87</v>
      </c>
      <c r="N849" s="1">
        <v>5.5</v>
      </c>
      <c r="O849" s="115" t="s">
        <v>6</v>
      </c>
      <c r="P849" s="4"/>
    </row>
    <row r="850" spans="1:16" x14ac:dyDescent="0.3">
      <c r="A850" s="4"/>
      <c r="B850" s="11" t="s">
        <v>128</v>
      </c>
      <c r="C850" s="1" t="s">
        <v>185</v>
      </c>
      <c r="E850" s="1" t="s">
        <v>125</v>
      </c>
      <c r="G850" s="1" t="s">
        <v>385</v>
      </c>
      <c r="H850" s="1" t="s">
        <v>187</v>
      </c>
      <c r="I850" s="1" t="s">
        <v>71</v>
      </c>
      <c r="J850" s="67">
        <v>113923.32</v>
      </c>
      <c r="K850" s="67">
        <v>100167.67</v>
      </c>
      <c r="L850" s="67">
        <v>100002.27</v>
      </c>
      <c r="M850" s="67">
        <v>113923.32</v>
      </c>
      <c r="N850" s="1">
        <v>5.5</v>
      </c>
      <c r="O850" s="115" t="s">
        <v>6</v>
      </c>
      <c r="P850" s="4"/>
    </row>
    <row r="851" spans="1:16" x14ac:dyDescent="0.3">
      <c r="A851" s="4"/>
      <c r="B851" s="11" t="s">
        <v>128</v>
      </c>
      <c r="C851" s="1" t="s">
        <v>185</v>
      </c>
      <c r="E851" s="1" t="s">
        <v>125</v>
      </c>
      <c r="G851" s="1" t="s">
        <v>386</v>
      </c>
      <c r="H851" s="1" t="s">
        <v>187</v>
      </c>
      <c r="I851" s="1" t="s">
        <v>71</v>
      </c>
      <c r="J851" s="67">
        <v>113923.32</v>
      </c>
      <c r="K851" s="67">
        <v>100167.67</v>
      </c>
      <c r="L851" s="67">
        <v>100002.27</v>
      </c>
      <c r="M851" s="67">
        <v>113923.32</v>
      </c>
      <c r="N851" s="1">
        <v>5.5</v>
      </c>
      <c r="O851" s="115" t="s">
        <v>6</v>
      </c>
      <c r="P851" s="4"/>
    </row>
    <row r="852" spans="1:16" x14ac:dyDescent="0.3">
      <c r="A852" s="4"/>
      <c r="B852" s="11" t="s">
        <v>128</v>
      </c>
      <c r="C852" s="1" t="s">
        <v>185</v>
      </c>
      <c r="E852" s="1" t="s">
        <v>125</v>
      </c>
      <c r="G852" s="1" t="s">
        <v>387</v>
      </c>
      <c r="H852" s="1" t="s">
        <v>190</v>
      </c>
      <c r="I852" s="1" t="s">
        <v>71</v>
      </c>
      <c r="J852" s="67">
        <v>116650.69</v>
      </c>
      <c r="K852" s="67">
        <v>103249.42</v>
      </c>
      <c r="L852" s="67">
        <v>105142.52</v>
      </c>
      <c r="M852" s="67">
        <v>116650.69</v>
      </c>
      <c r="N852" s="1">
        <v>5.5</v>
      </c>
      <c r="O852" s="115" t="s">
        <v>6</v>
      </c>
      <c r="P852" s="4"/>
    </row>
    <row r="853" spans="1:16" x14ac:dyDescent="0.3">
      <c r="A853" s="4"/>
      <c r="B853" s="11" t="s">
        <v>128</v>
      </c>
      <c r="C853" s="1" t="s">
        <v>185</v>
      </c>
      <c r="E853" s="1" t="s">
        <v>125</v>
      </c>
      <c r="G853" s="1" t="s">
        <v>388</v>
      </c>
      <c r="H853" s="1" t="s">
        <v>190</v>
      </c>
      <c r="I853" s="1" t="s">
        <v>71</v>
      </c>
      <c r="J853" s="67">
        <v>116650.69</v>
      </c>
      <c r="K853" s="67">
        <v>103249.42</v>
      </c>
      <c r="L853" s="67">
        <v>105142.52</v>
      </c>
      <c r="M853" s="67">
        <v>116650.69</v>
      </c>
      <c r="N853" s="1">
        <v>5.5</v>
      </c>
      <c r="O853" s="115" t="s">
        <v>6</v>
      </c>
      <c r="P853" s="4"/>
    </row>
    <row r="854" spans="1:16" x14ac:dyDescent="0.3">
      <c r="A854" s="4"/>
      <c r="B854" s="11" t="s">
        <v>128</v>
      </c>
      <c r="C854" s="1" t="s">
        <v>185</v>
      </c>
      <c r="E854" s="1" t="s">
        <v>125</v>
      </c>
      <c r="G854" s="1" t="s">
        <v>389</v>
      </c>
      <c r="H854" s="1" t="s">
        <v>190</v>
      </c>
      <c r="I854" s="1" t="s">
        <v>71</v>
      </c>
      <c r="J854" s="67">
        <v>116650.69</v>
      </c>
      <c r="K854" s="67">
        <v>103249.42</v>
      </c>
      <c r="L854" s="67">
        <v>105142.52</v>
      </c>
      <c r="M854" s="67">
        <v>116650.69</v>
      </c>
      <c r="N854" s="1">
        <v>5.5</v>
      </c>
      <c r="O854" s="115" t="s">
        <v>6</v>
      </c>
      <c r="P854" s="4"/>
    </row>
    <row r="855" spans="1:16" x14ac:dyDescent="0.3">
      <c r="A855" s="4"/>
      <c r="B855" s="11" t="s">
        <v>128</v>
      </c>
      <c r="C855" s="1" t="s">
        <v>185</v>
      </c>
      <c r="E855" s="1" t="s">
        <v>125</v>
      </c>
      <c r="G855" s="1" t="s">
        <v>390</v>
      </c>
      <c r="H855" s="1" t="s">
        <v>190</v>
      </c>
      <c r="I855" s="1" t="s">
        <v>71</v>
      </c>
      <c r="J855" s="67">
        <v>116650.69</v>
      </c>
      <c r="K855" s="67">
        <v>103249.42</v>
      </c>
      <c r="L855" s="67">
        <v>105142.52</v>
      </c>
      <c r="M855" s="67">
        <v>116650.69</v>
      </c>
      <c r="N855" s="1">
        <v>5.5</v>
      </c>
      <c r="O855" s="115" t="s">
        <v>6</v>
      </c>
      <c r="P855" s="4"/>
    </row>
    <row r="856" spans="1:16" x14ac:dyDescent="0.3">
      <c r="A856" s="4"/>
      <c r="B856" s="11" t="s">
        <v>128</v>
      </c>
      <c r="C856" s="1" t="s">
        <v>185</v>
      </c>
      <c r="E856" s="1" t="s">
        <v>125</v>
      </c>
      <c r="G856" s="1" t="s">
        <v>391</v>
      </c>
      <c r="H856" s="1" t="s">
        <v>190</v>
      </c>
      <c r="I856" s="1" t="s">
        <v>71</v>
      </c>
      <c r="J856" s="67">
        <v>116650.69</v>
      </c>
      <c r="K856" s="67">
        <v>103249.42</v>
      </c>
      <c r="L856" s="67">
        <v>105142.52</v>
      </c>
      <c r="M856" s="67">
        <v>116650.69</v>
      </c>
      <c r="N856" s="1">
        <v>5.5</v>
      </c>
      <c r="O856" s="115" t="s">
        <v>6</v>
      </c>
      <c r="P856" s="4"/>
    </row>
    <row r="857" spans="1:16" x14ac:dyDescent="0.3">
      <c r="A857" s="4"/>
      <c r="B857" s="11" t="s">
        <v>128</v>
      </c>
      <c r="C857" s="1" t="s">
        <v>185</v>
      </c>
      <c r="E857" s="1" t="s">
        <v>125</v>
      </c>
      <c r="G857" s="1" t="s">
        <v>392</v>
      </c>
      <c r="H857" s="1" t="s">
        <v>191</v>
      </c>
      <c r="I857" s="1" t="s">
        <v>71</v>
      </c>
      <c r="J857" s="67">
        <v>28037</v>
      </c>
      <c r="K857" s="67">
        <v>25156.16</v>
      </c>
      <c r="L857" s="67">
        <v>25254.69</v>
      </c>
      <c r="M857" s="67">
        <v>28037</v>
      </c>
      <c r="N857" s="1">
        <v>5.9</v>
      </c>
      <c r="O857" s="115" t="s">
        <v>6</v>
      </c>
      <c r="P857" s="4"/>
    </row>
    <row r="858" spans="1:16" x14ac:dyDescent="0.3">
      <c r="A858" s="4"/>
      <c r="B858" s="11" t="s">
        <v>128</v>
      </c>
      <c r="C858" s="1" t="s">
        <v>185</v>
      </c>
      <c r="E858" s="1" t="s">
        <v>125</v>
      </c>
      <c r="G858" s="1" t="s">
        <v>393</v>
      </c>
      <c r="H858" s="1" t="s">
        <v>188</v>
      </c>
      <c r="I858" s="1" t="s">
        <v>71</v>
      </c>
      <c r="J858" s="67">
        <v>112552.09</v>
      </c>
      <c r="K858" s="67">
        <v>100137.7</v>
      </c>
      <c r="L858" s="67">
        <v>100317.07</v>
      </c>
      <c r="M858" s="67">
        <v>112552.09</v>
      </c>
      <c r="N858" s="1">
        <v>5.5</v>
      </c>
      <c r="O858" s="115" t="s">
        <v>6</v>
      </c>
      <c r="P858" s="4"/>
    </row>
    <row r="859" spans="1:16" x14ac:dyDescent="0.3">
      <c r="A859" s="4"/>
      <c r="B859" s="11" t="s">
        <v>128</v>
      </c>
      <c r="C859" s="1" t="s">
        <v>185</v>
      </c>
      <c r="E859" s="1" t="s">
        <v>125</v>
      </c>
      <c r="G859" s="1" t="s">
        <v>394</v>
      </c>
      <c r="H859" s="1" t="s">
        <v>188</v>
      </c>
      <c r="I859" s="1" t="s">
        <v>71</v>
      </c>
      <c r="J859" s="67">
        <v>112552.09</v>
      </c>
      <c r="K859" s="67">
        <v>100152.71</v>
      </c>
      <c r="L859" s="67">
        <v>100317.08</v>
      </c>
      <c r="M859" s="67">
        <v>112552.09</v>
      </c>
      <c r="N859" s="1">
        <v>5.5</v>
      </c>
      <c r="O859" s="115" t="s">
        <v>6</v>
      </c>
      <c r="P859" s="4"/>
    </row>
    <row r="860" spans="1:16" x14ac:dyDescent="0.3">
      <c r="A860" s="4"/>
      <c r="B860" s="11" t="s">
        <v>128</v>
      </c>
      <c r="C860" s="1" t="s">
        <v>185</v>
      </c>
      <c r="E860" s="1" t="s">
        <v>125</v>
      </c>
      <c r="G860" s="1" t="s">
        <v>395</v>
      </c>
      <c r="H860" s="1" t="s">
        <v>192</v>
      </c>
      <c r="I860" s="1" t="s">
        <v>71</v>
      </c>
      <c r="J860" s="67">
        <v>111226.02</v>
      </c>
      <c r="K860" s="67">
        <v>100258.84</v>
      </c>
      <c r="L860" s="67">
        <v>102503.88</v>
      </c>
      <c r="M860" s="67">
        <v>111226.02</v>
      </c>
      <c r="N860" s="1">
        <v>5.5</v>
      </c>
      <c r="O860" s="115" t="s">
        <v>6</v>
      </c>
      <c r="P860" s="4"/>
    </row>
    <row r="861" spans="1:16" x14ac:dyDescent="0.3">
      <c r="A861" s="4"/>
      <c r="B861" s="11" t="s">
        <v>128</v>
      </c>
      <c r="C861" s="1" t="s">
        <v>185</v>
      </c>
      <c r="E861" s="1" t="s">
        <v>125</v>
      </c>
      <c r="G861" s="1" t="s">
        <v>396</v>
      </c>
      <c r="H861" s="1" t="s">
        <v>192</v>
      </c>
      <c r="I861" s="1" t="s">
        <v>71</v>
      </c>
      <c r="J861" s="67">
        <v>111226.02</v>
      </c>
      <c r="K861" s="67">
        <v>100258.84</v>
      </c>
      <c r="L861" s="67">
        <v>102503.88</v>
      </c>
      <c r="M861" s="67">
        <v>111226.02</v>
      </c>
      <c r="N861" s="1">
        <v>5.5</v>
      </c>
      <c r="O861" s="115" t="s">
        <v>6</v>
      </c>
      <c r="P861" s="4"/>
    </row>
    <row r="862" spans="1:16" x14ac:dyDescent="0.3">
      <c r="A862" s="4"/>
      <c r="B862" s="11" t="s">
        <v>128</v>
      </c>
      <c r="C862" s="1" t="s">
        <v>185</v>
      </c>
      <c r="E862" s="1" t="s">
        <v>125</v>
      </c>
      <c r="G862" s="1" t="s">
        <v>397</v>
      </c>
      <c r="H862" s="1" t="s">
        <v>192</v>
      </c>
      <c r="I862" s="1" t="s">
        <v>71</v>
      </c>
      <c r="J862" s="67">
        <v>111226.02</v>
      </c>
      <c r="K862" s="67">
        <v>100258.84</v>
      </c>
      <c r="L862" s="67">
        <v>102503.88</v>
      </c>
      <c r="M862" s="67">
        <v>111226.02</v>
      </c>
      <c r="N862" s="1">
        <v>5.5</v>
      </c>
      <c r="O862" s="115" t="s">
        <v>6</v>
      </c>
      <c r="P862" s="4"/>
    </row>
    <row r="863" spans="1:16" x14ac:dyDescent="0.3">
      <c r="A863" s="4"/>
      <c r="B863" s="11" t="s">
        <v>128</v>
      </c>
      <c r="C863" s="1" t="s">
        <v>185</v>
      </c>
      <c r="E863" s="1" t="s">
        <v>125</v>
      </c>
      <c r="G863" s="1" t="s">
        <v>398</v>
      </c>
      <c r="H863" s="1" t="s">
        <v>192</v>
      </c>
      <c r="I863" s="1" t="s">
        <v>71</v>
      </c>
      <c r="J863" s="67">
        <v>111226.02</v>
      </c>
      <c r="K863" s="67">
        <v>100258.84</v>
      </c>
      <c r="L863" s="67">
        <v>102503.88</v>
      </c>
      <c r="M863" s="67">
        <v>111226.02</v>
      </c>
      <c r="N863" s="1">
        <v>5.5</v>
      </c>
      <c r="O863" s="115" t="s">
        <v>6</v>
      </c>
      <c r="P863" s="4"/>
    </row>
    <row r="864" spans="1:16" x14ac:dyDescent="0.3">
      <c r="A864" s="4"/>
      <c r="B864" s="11" t="s">
        <v>128</v>
      </c>
      <c r="C864" s="1" t="s">
        <v>185</v>
      </c>
      <c r="E864" s="1" t="s">
        <v>125</v>
      </c>
      <c r="G864" s="1" t="s">
        <v>399</v>
      </c>
      <c r="H864" s="1" t="s">
        <v>192</v>
      </c>
      <c r="I864" s="1" t="s">
        <v>71</v>
      </c>
      <c r="J864" s="67">
        <v>111226.02</v>
      </c>
      <c r="K864" s="67">
        <v>100258.84</v>
      </c>
      <c r="L864" s="67">
        <v>102503.88</v>
      </c>
      <c r="M864" s="67">
        <v>111226.02</v>
      </c>
      <c r="N864" s="1">
        <v>5.5</v>
      </c>
      <c r="O864" s="115" t="s">
        <v>6</v>
      </c>
      <c r="P864" s="4"/>
    </row>
    <row r="865" spans="1:16" x14ac:dyDescent="0.3">
      <c r="A865" s="4"/>
      <c r="B865" s="11" t="s">
        <v>132</v>
      </c>
      <c r="C865" s="1" t="s">
        <v>185</v>
      </c>
      <c r="E865" s="1" t="s">
        <v>125</v>
      </c>
      <c r="G865" s="1" t="s">
        <v>400</v>
      </c>
      <c r="H865" s="1" t="s">
        <v>401</v>
      </c>
      <c r="I865" s="1" t="s">
        <v>71</v>
      </c>
      <c r="J865" s="67">
        <v>7095.2</v>
      </c>
      <c r="K865" s="67">
        <v>5044.08</v>
      </c>
      <c r="L865" s="67">
        <v>5037.3900000000003</v>
      </c>
      <c r="M865" s="67">
        <v>7095.2</v>
      </c>
      <c r="N865" s="1">
        <v>7</v>
      </c>
      <c r="O865" s="115" t="s">
        <v>6</v>
      </c>
      <c r="P865" s="4"/>
    </row>
    <row r="866" spans="1:16" x14ac:dyDescent="0.3">
      <c r="A866" s="4"/>
      <c r="B866" s="11" t="s">
        <v>128</v>
      </c>
      <c r="C866" s="1" t="s">
        <v>185</v>
      </c>
      <c r="E866" s="1" t="s">
        <v>125</v>
      </c>
      <c r="G866" s="1" t="s">
        <v>402</v>
      </c>
      <c r="H866" s="1" t="s">
        <v>403</v>
      </c>
      <c r="I866" s="1" t="s">
        <v>71</v>
      </c>
      <c r="J866" s="67">
        <v>19628.400000000001</v>
      </c>
      <c r="K866" s="67">
        <v>15529.07</v>
      </c>
      <c r="L866" s="67">
        <v>15633.6</v>
      </c>
      <c r="M866" s="67">
        <v>19628.400000000001</v>
      </c>
      <c r="N866" s="1">
        <v>6.5</v>
      </c>
      <c r="O866" s="115" t="s">
        <v>6</v>
      </c>
      <c r="P866" s="4"/>
    </row>
    <row r="867" spans="1:16" x14ac:dyDescent="0.3">
      <c r="A867" s="4"/>
      <c r="B867" s="11" t="s">
        <v>128</v>
      </c>
      <c r="C867" s="1" t="s">
        <v>185</v>
      </c>
      <c r="E867" s="1" t="s">
        <v>125</v>
      </c>
      <c r="G867" s="1" t="s">
        <v>404</v>
      </c>
      <c r="H867" s="1" t="s">
        <v>405</v>
      </c>
      <c r="I867" s="1" t="s">
        <v>71</v>
      </c>
      <c r="J867" s="67">
        <v>61917.120000000003</v>
      </c>
      <c r="K867" s="67">
        <v>50071.03</v>
      </c>
      <c r="L867" s="67">
        <v>50600.97</v>
      </c>
      <c r="M867" s="67">
        <v>61917.120000000003</v>
      </c>
      <c r="N867" s="1">
        <v>6.35</v>
      </c>
      <c r="O867" s="115" t="s">
        <v>6</v>
      </c>
      <c r="P867" s="4"/>
    </row>
    <row r="868" spans="1:16" x14ac:dyDescent="0.3">
      <c r="A868" s="4"/>
      <c r="B868" s="11" t="s">
        <v>128</v>
      </c>
      <c r="C868" s="1" t="s">
        <v>185</v>
      </c>
      <c r="E868" s="1" t="s">
        <v>125</v>
      </c>
      <c r="G868" s="1" t="s">
        <v>406</v>
      </c>
      <c r="H868" s="1" t="s">
        <v>127</v>
      </c>
      <c r="I868" s="1" t="s">
        <v>71</v>
      </c>
      <c r="J868" s="67">
        <v>116302.19</v>
      </c>
      <c r="K868" s="67">
        <v>98242.46</v>
      </c>
      <c r="L868" s="67">
        <v>98497.95</v>
      </c>
      <c r="M868" s="67">
        <v>116302.19</v>
      </c>
      <c r="N868" s="1">
        <v>6.98</v>
      </c>
      <c r="O868" s="115" t="s">
        <v>6</v>
      </c>
      <c r="P868" s="4"/>
    </row>
    <row r="869" spans="1:16" x14ac:dyDescent="0.3">
      <c r="A869" s="4"/>
      <c r="B869" s="11" t="s">
        <v>128</v>
      </c>
      <c r="C869" s="1" t="s">
        <v>185</v>
      </c>
      <c r="E869" s="1" t="s">
        <v>125</v>
      </c>
      <c r="G869" s="1" t="s">
        <v>407</v>
      </c>
      <c r="H869" s="1" t="s">
        <v>189</v>
      </c>
      <c r="I869" s="1" t="s">
        <v>71</v>
      </c>
      <c r="J869" s="67">
        <v>259606.12</v>
      </c>
      <c r="K869" s="67">
        <v>248970.81</v>
      </c>
      <c r="L869" s="67">
        <v>250261.06</v>
      </c>
      <c r="M869" s="67">
        <v>259606.12</v>
      </c>
      <c r="N869" s="1">
        <v>6.75</v>
      </c>
      <c r="O869" s="115" t="s">
        <v>6</v>
      </c>
      <c r="P869" s="4"/>
    </row>
    <row r="870" spans="1:16" x14ac:dyDescent="0.3">
      <c r="A870" s="4"/>
      <c r="B870" s="11" t="s">
        <v>128</v>
      </c>
      <c r="C870" s="1" t="s">
        <v>185</v>
      </c>
      <c r="E870" s="1" t="s">
        <v>125</v>
      </c>
      <c r="G870" s="1" t="s">
        <v>408</v>
      </c>
      <c r="H870" s="1" t="s">
        <v>189</v>
      </c>
      <c r="I870" s="1" t="s">
        <v>71</v>
      </c>
      <c r="J870" s="67">
        <v>259606.12</v>
      </c>
      <c r="K870" s="67">
        <v>248970.81</v>
      </c>
      <c r="L870" s="67">
        <v>250261.06</v>
      </c>
      <c r="M870" s="67">
        <v>259606.12</v>
      </c>
      <c r="N870" s="1">
        <v>6.75</v>
      </c>
      <c r="O870" s="115" t="s">
        <v>6</v>
      </c>
      <c r="P870" s="4"/>
    </row>
    <row r="871" spans="1:16" x14ac:dyDescent="0.3">
      <c r="A871" s="4"/>
      <c r="B871" s="11" t="s">
        <v>128</v>
      </c>
      <c r="C871" s="1" t="s">
        <v>185</v>
      </c>
      <c r="E871" s="1" t="s">
        <v>125</v>
      </c>
      <c r="G871" s="1" t="s">
        <v>409</v>
      </c>
      <c r="H871" s="1" t="s">
        <v>410</v>
      </c>
      <c r="I871" s="1" t="s">
        <v>71</v>
      </c>
      <c r="J871" s="67">
        <v>27135.95</v>
      </c>
      <c r="K871" s="67">
        <v>25474.67</v>
      </c>
      <c r="L871" s="67">
        <v>25272.14</v>
      </c>
      <c r="M871" s="67">
        <v>27135.95</v>
      </c>
      <c r="N871" s="1">
        <v>4.9000000000000004</v>
      </c>
      <c r="O871" s="115" t="s">
        <v>6</v>
      </c>
      <c r="P871" s="4"/>
    </row>
    <row r="872" spans="1:16" x14ac:dyDescent="0.3">
      <c r="A872" s="4"/>
      <c r="B872" s="11" t="s">
        <v>128</v>
      </c>
      <c r="C872" s="1" t="s">
        <v>185</v>
      </c>
      <c r="E872" s="1" t="s">
        <v>125</v>
      </c>
      <c r="G872" s="1" t="s">
        <v>566</v>
      </c>
      <c r="H872" s="1" t="s">
        <v>187</v>
      </c>
      <c r="I872" s="1" t="s">
        <v>71</v>
      </c>
      <c r="J872" s="67">
        <v>107142.51</v>
      </c>
      <c r="K872" s="67">
        <v>100077.32</v>
      </c>
      <c r="L872" s="67">
        <v>100002.27</v>
      </c>
      <c r="M872" s="67">
        <v>107142.51</v>
      </c>
      <c r="N872" s="1">
        <v>5.5</v>
      </c>
      <c r="O872" s="115" t="s">
        <v>6</v>
      </c>
      <c r="P872" s="4"/>
    </row>
    <row r="873" spans="1:16" x14ac:dyDescent="0.3">
      <c r="A873" s="4"/>
      <c r="B873" s="11" t="s">
        <v>128</v>
      </c>
      <c r="C873" s="1" t="s">
        <v>185</v>
      </c>
      <c r="E873" s="1" t="s">
        <v>125</v>
      </c>
      <c r="G873" s="1" t="s">
        <v>567</v>
      </c>
      <c r="H873" s="1" t="s">
        <v>187</v>
      </c>
      <c r="I873" s="1" t="s">
        <v>71</v>
      </c>
      <c r="J873" s="67">
        <v>107142.51</v>
      </c>
      <c r="K873" s="67">
        <v>100077.32</v>
      </c>
      <c r="L873" s="67">
        <v>100002.27</v>
      </c>
      <c r="M873" s="67">
        <v>107142.51</v>
      </c>
      <c r="N873" s="1">
        <v>5.5</v>
      </c>
      <c r="O873" s="115" t="s">
        <v>6</v>
      </c>
      <c r="P873" s="4"/>
    </row>
    <row r="874" spans="1:16" x14ac:dyDescent="0.3">
      <c r="A874" s="4"/>
      <c r="B874" s="11" t="s">
        <v>128</v>
      </c>
      <c r="C874" s="1" t="s">
        <v>185</v>
      </c>
      <c r="E874" s="1" t="s">
        <v>125</v>
      </c>
      <c r="G874" s="1" t="s">
        <v>568</v>
      </c>
      <c r="H874" s="1" t="s">
        <v>187</v>
      </c>
      <c r="I874" s="1" t="s">
        <v>71</v>
      </c>
      <c r="J874" s="67">
        <v>107142.51</v>
      </c>
      <c r="K874" s="67">
        <v>100077.32</v>
      </c>
      <c r="L874" s="67">
        <v>100002.27</v>
      </c>
      <c r="M874" s="67">
        <v>107142.51</v>
      </c>
      <c r="N874" s="1">
        <v>5.5</v>
      </c>
      <c r="O874" s="115" t="s">
        <v>6</v>
      </c>
      <c r="P874" s="4"/>
    </row>
    <row r="875" spans="1:16" x14ac:dyDescent="0.3">
      <c r="A875" s="4"/>
      <c r="B875" s="11" t="s">
        <v>128</v>
      </c>
      <c r="C875" s="1" t="s">
        <v>185</v>
      </c>
      <c r="E875" s="1" t="s">
        <v>125</v>
      </c>
      <c r="G875" s="1" t="s">
        <v>569</v>
      </c>
      <c r="H875" s="1" t="s">
        <v>187</v>
      </c>
      <c r="I875" s="1" t="s">
        <v>71</v>
      </c>
      <c r="J875" s="67">
        <v>107142.51</v>
      </c>
      <c r="K875" s="67">
        <v>100077.32</v>
      </c>
      <c r="L875" s="67">
        <v>100002.27</v>
      </c>
      <c r="M875" s="67">
        <v>107142.51</v>
      </c>
      <c r="N875" s="1">
        <v>5.5</v>
      </c>
      <c r="O875" s="115" t="s">
        <v>6</v>
      </c>
      <c r="P875" s="4"/>
    </row>
    <row r="876" spans="1:16" x14ac:dyDescent="0.3">
      <c r="A876" s="4"/>
      <c r="B876" s="11" t="s">
        <v>128</v>
      </c>
      <c r="C876" s="1" t="s">
        <v>185</v>
      </c>
      <c r="E876" s="1" t="s">
        <v>125</v>
      </c>
      <c r="G876" s="1" t="s">
        <v>570</v>
      </c>
      <c r="H876" s="1" t="s">
        <v>187</v>
      </c>
      <c r="I876" s="1" t="s">
        <v>71</v>
      </c>
      <c r="J876" s="67">
        <v>107142.51</v>
      </c>
      <c r="K876" s="67">
        <v>100077.32</v>
      </c>
      <c r="L876" s="67">
        <v>100002.27</v>
      </c>
      <c r="M876" s="67">
        <v>107142.51</v>
      </c>
      <c r="N876" s="1">
        <v>5.5</v>
      </c>
      <c r="O876" s="115" t="s">
        <v>6</v>
      </c>
      <c r="P876" s="4"/>
    </row>
    <row r="877" spans="1:16" x14ac:dyDescent="0.3">
      <c r="A877" s="4"/>
      <c r="B877" s="11" t="s">
        <v>128</v>
      </c>
      <c r="C877" s="1" t="s">
        <v>185</v>
      </c>
      <c r="E877" s="1" t="s">
        <v>125</v>
      </c>
      <c r="G877" s="1" t="s">
        <v>571</v>
      </c>
      <c r="H877" s="1" t="s">
        <v>187</v>
      </c>
      <c r="I877" s="1" t="s">
        <v>71</v>
      </c>
      <c r="J877" s="67">
        <v>107142.51</v>
      </c>
      <c r="K877" s="67">
        <v>100077.32</v>
      </c>
      <c r="L877" s="67">
        <v>100002.27</v>
      </c>
      <c r="M877" s="67">
        <v>107142.51</v>
      </c>
      <c r="N877" s="1">
        <v>5.5</v>
      </c>
      <c r="O877" s="115" t="s">
        <v>6</v>
      </c>
      <c r="P877" s="4"/>
    </row>
    <row r="878" spans="1:16" x14ac:dyDescent="0.3">
      <c r="A878" s="4"/>
      <c r="B878" s="11" t="s">
        <v>128</v>
      </c>
      <c r="C878" s="1" t="s">
        <v>185</v>
      </c>
      <c r="E878" s="1" t="s">
        <v>125</v>
      </c>
      <c r="G878" s="1" t="s">
        <v>572</v>
      </c>
      <c r="H878" s="1" t="s">
        <v>187</v>
      </c>
      <c r="I878" s="1" t="s">
        <v>71</v>
      </c>
      <c r="J878" s="67">
        <v>107142.51</v>
      </c>
      <c r="K878" s="67">
        <v>100077.32</v>
      </c>
      <c r="L878" s="67">
        <v>100002.27</v>
      </c>
      <c r="M878" s="67">
        <v>107142.51</v>
      </c>
      <c r="N878" s="1">
        <v>5.5</v>
      </c>
      <c r="O878" s="115" t="s">
        <v>6</v>
      </c>
      <c r="P878" s="4"/>
    </row>
    <row r="879" spans="1:16" x14ac:dyDescent="0.3">
      <c r="A879" s="4"/>
      <c r="B879" s="11" t="s">
        <v>128</v>
      </c>
      <c r="C879" s="1" t="s">
        <v>185</v>
      </c>
      <c r="E879" s="1" t="s">
        <v>125</v>
      </c>
      <c r="G879" s="1" t="s">
        <v>573</v>
      </c>
      <c r="H879" s="1" t="s">
        <v>187</v>
      </c>
      <c r="I879" s="1" t="s">
        <v>71</v>
      </c>
      <c r="J879" s="67">
        <v>107142.51</v>
      </c>
      <c r="K879" s="67">
        <v>100077.32</v>
      </c>
      <c r="L879" s="67">
        <v>100002.27</v>
      </c>
      <c r="M879" s="67">
        <v>107142.51</v>
      </c>
      <c r="N879" s="1">
        <v>5.5</v>
      </c>
      <c r="O879" s="115" t="s">
        <v>6</v>
      </c>
      <c r="P879" s="4"/>
    </row>
    <row r="880" spans="1:16" x14ac:dyDescent="0.3">
      <c r="A880" s="4"/>
      <c r="B880" s="11" t="s">
        <v>128</v>
      </c>
      <c r="C880" s="1" t="s">
        <v>185</v>
      </c>
      <c r="E880" s="1" t="s">
        <v>125</v>
      </c>
      <c r="G880" s="1" t="s">
        <v>574</v>
      </c>
      <c r="H880" s="1" t="s">
        <v>187</v>
      </c>
      <c r="I880" s="1" t="s">
        <v>71</v>
      </c>
      <c r="J880" s="67">
        <v>107142.51</v>
      </c>
      <c r="K880" s="67">
        <v>100077.32</v>
      </c>
      <c r="L880" s="67">
        <v>100002.27</v>
      </c>
      <c r="M880" s="67">
        <v>107142.51</v>
      </c>
      <c r="N880" s="1">
        <v>5.5</v>
      </c>
      <c r="O880" s="115" t="s">
        <v>6</v>
      </c>
      <c r="P880" s="4"/>
    </row>
    <row r="881" spans="1:16" x14ac:dyDescent="0.3">
      <c r="A881" s="4"/>
      <c r="B881" s="11" t="s">
        <v>128</v>
      </c>
      <c r="C881" s="1" t="s">
        <v>185</v>
      </c>
      <c r="E881" s="1" t="s">
        <v>125</v>
      </c>
      <c r="G881" s="1" t="s">
        <v>575</v>
      </c>
      <c r="H881" s="1" t="s">
        <v>187</v>
      </c>
      <c r="I881" s="1" t="s">
        <v>71</v>
      </c>
      <c r="J881" s="67">
        <v>107142.51</v>
      </c>
      <c r="K881" s="67">
        <v>100077.32</v>
      </c>
      <c r="L881" s="67">
        <v>100002.27</v>
      </c>
      <c r="M881" s="67">
        <v>107142.51</v>
      </c>
      <c r="N881" s="1">
        <v>5.5</v>
      </c>
      <c r="O881" s="115" t="s">
        <v>6</v>
      </c>
      <c r="P881" s="4"/>
    </row>
    <row r="882" spans="1:16" x14ac:dyDescent="0.3">
      <c r="A882" s="4"/>
      <c r="B882" s="11" t="s">
        <v>132</v>
      </c>
      <c r="C882" s="1" t="s">
        <v>185</v>
      </c>
      <c r="E882" s="1" t="s">
        <v>125</v>
      </c>
      <c r="G882" s="1" t="s">
        <v>576</v>
      </c>
      <c r="H882" s="1" t="s">
        <v>411</v>
      </c>
      <c r="I882" s="1" t="s">
        <v>71</v>
      </c>
      <c r="J882" s="67">
        <v>369734.24</v>
      </c>
      <c r="K882" s="67">
        <v>252158.22</v>
      </c>
      <c r="L882" s="67">
        <v>250008.88</v>
      </c>
      <c r="M882" s="67">
        <v>369734.24</v>
      </c>
      <c r="N882" s="1">
        <v>6.85</v>
      </c>
      <c r="O882" s="115" t="s">
        <v>6</v>
      </c>
      <c r="P882" s="4"/>
    </row>
    <row r="883" spans="1:16" x14ac:dyDescent="0.3">
      <c r="A883" s="4"/>
      <c r="B883" s="11" t="s">
        <v>132</v>
      </c>
      <c r="C883" s="1" t="s">
        <v>185</v>
      </c>
      <c r="E883" s="1" t="s">
        <v>125</v>
      </c>
      <c r="G883" s="1" t="s">
        <v>576</v>
      </c>
      <c r="H883" s="1" t="s">
        <v>411</v>
      </c>
      <c r="I883" s="1" t="s">
        <v>71</v>
      </c>
      <c r="J883" s="67">
        <v>369734.24</v>
      </c>
      <c r="K883" s="67">
        <v>252158.22</v>
      </c>
      <c r="L883" s="67">
        <v>250008.88</v>
      </c>
      <c r="M883" s="67">
        <v>369734.24</v>
      </c>
      <c r="N883" s="1">
        <v>6.85</v>
      </c>
      <c r="O883" s="115" t="s">
        <v>6</v>
      </c>
      <c r="P883" s="4"/>
    </row>
    <row r="884" spans="1:16" x14ac:dyDescent="0.3">
      <c r="A884" s="4"/>
      <c r="B884" s="11" t="s">
        <v>132</v>
      </c>
      <c r="C884" s="1" t="s">
        <v>185</v>
      </c>
      <c r="E884" s="1" t="s">
        <v>125</v>
      </c>
      <c r="G884" s="1" t="s">
        <v>577</v>
      </c>
      <c r="H884" s="1" t="s">
        <v>411</v>
      </c>
      <c r="I884" s="1" t="s">
        <v>71</v>
      </c>
      <c r="J884" s="67">
        <v>369734.24</v>
      </c>
      <c r="K884" s="67">
        <v>252158.22</v>
      </c>
      <c r="L884" s="67">
        <v>250008.88</v>
      </c>
      <c r="M884" s="67">
        <v>369734.24</v>
      </c>
      <c r="N884" s="1">
        <v>6.85</v>
      </c>
      <c r="O884" s="115" t="s">
        <v>6</v>
      </c>
      <c r="P884" s="4"/>
    </row>
    <row r="885" spans="1:16" x14ac:dyDescent="0.3">
      <c r="A885" s="4"/>
      <c r="B885" s="11" t="s">
        <v>132</v>
      </c>
      <c r="C885" s="1" t="s">
        <v>185</v>
      </c>
      <c r="E885" s="1" t="s">
        <v>125</v>
      </c>
      <c r="G885" s="1" t="s">
        <v>578</v>
      </c>
      <c r="H885" s="1" t="s">
        <v>411</v>
      </c>
      <c r="I885" s="1" t="s">
        <v>71</v>
      </c>
      <c r="J885" s="67">
        <v>369734.24</v>
      </c>
      <c r="K885" s="67">
        <v>252158.22</v>
      </c>
      <c r="L885" s="67">
        <v>250008.88</v>
      </c>
      <c r="M885" s="67">
        <v>369734.24</v>
      </c>
      <c r="N885" s="1">
        <v>6.85</v>
      </c>
      <c r="O885" s="115" t="s">
        <v>6</v>
      </c>
      <c r="P885" s="4"/>
    </row>
    <row r="886" spans="1:16" x14ac:dyDescent="0.3">
      <c r="A886" s="4"/>
      <c r="B886" s="11" t="s">
        <v>132</v>
      </c>
      <c r="C886" s="1" t="s">
        <v>185</v>
      </c>
      <c r="E886" s="1" t="s">
        <v>125</v>
      </c>
      <c r="G886" s="1" t="s">
        <v>579</v>
      </c>
      <c r="H886" s="1" t="s">
        <v>411</v>
      </c>
      <c r="I886" s="1" t="s">
        <v>71</v>
      </c>
      <c r="J886" s="67">
        <v>369734.24</v>
      </c>
      <c r="K886" s="67">
        <v>252158.22</v>
      </c>
      <c r="L886" s="67">
        <v>250008.88</v>
      </c>
      <c r="M886" s="67">
        <v>369734.24</v>
      </c>
      <c r="N886" s="1">
        <v>6.85</v>
      </c>
      <c r="O886" s="115" t="s">
        <v>6</v>
      </c>
      <c r="P886" s="4"/>
    </row>
    <row r="887" spans="1:16" x14ac:dyDescent="0.3">
      <c r="A887" s="4"/>
      <c r="B887" s="11" t="s">
        <v>128</v>
      </c>
      <c r="C887" s="1" t="s">
        <v>185</v>
      </c>
      <c r="E887" s="1" t="s">
        <v>125</v>
      </c>
      <c r="G887" s="1" t="s">
        <v>580</v>
      </c>
      <c r="H887" s="1" t="s">
        <v>469</v>
      </c>
      <c r="I887" s="1" t="s">
        <v>71</v>
      </c>
      <c r="J887" s="67">
        <v>23018.080000000002</v>
      </c>
      <c r="K887" s="67">
        <v>20249.79</v>
      </c>
      <c r="L887" s="67">
        <v>20363.669999999998</v>
      </c>
      <c r="M887" s="67">
        <v>23018.080000000002</v>
      </c>
      <c r="N887" s="1">
        <v>6.5</v>
      </c>
      <c r="O887" s="115" t="s">
        <v>6</v>
      </c>
      <c r="P887" s="4"/>
    </row>
    <row r="888" spans="1:16" x14ac:dyDescent="0.3">
      <c r="A888" s="4"/>
      <c r="B888" s="11" t="s">
        <v>132</v>
      </c>
      <c r="C888" s="1" t="s">
        <v>185</v>
      </c>
      <c r="E888" s="1" t="s">
        <v>125</v>
      </c>
      <c r="G888" s="1" t="s">
        <v>581</v>
      </c>
      <c r="H888" s="1" t="s">
        <v>411</v>
      </c>
      <c r="I888" s="1" t="s">
        <v>71</v>
      </c>
      <c r="J888" s="67">
        <v>147893.76000000001</v>
      </c>
      <c r="K888" s="67">
        <v>101445.13</v>
      </c>
      <c r="L888" s="67">
        <v>100001.92</v>
      </c>
      <c r="M888" s="67">
        <v>147893.76000000001</v>
      </c>
      <c r="N888" s="1">
        <v>6.85</v>
      </c>
      <c r="O888" s="115" t="s">
        <v>6</v>
      </c>
      <c r="P888" s="4"/>
    </row>
    <row r="889" spans="1:16" x14ac:dyDescent="0.3">
      <c r="A889" s="4"/>
      <c r="B889" s="11" t="s">
        <v>128</v>
      </c>
      <c r="C889" s="1" t="s">
        <v>185</v>
      </c>
      <c r="E889" s="1" t="s">
        <v>125</v>
      </c>
      <c r="G889" s="1" t="s">
        <v>582</v>
      </c>
      <c r="H889" s="1" t="s">
        <v>192</v>
      </c>
      <c r="I889" s="1" t="s">
        <v>71</v>
      </c>
      <c r="J889" s="67">
        <v>108528.76</v>
      </c>
      <c r="K889" s="67">
        <v>102458.33</v>
      </c>
      <c r="L889" s="67">
        <v>102519.27</v>
      </c>
      <c r="M889" s="67">
        <v>108528.76</v>
      </c>
      <c r="N889" s="1">
        <v>5.5</v>
      </c>
      <c r="O889" s="115" t="s">
        <v>6</v>
      </c>
      <c r="P889" s="4"/>
    </row>
    <row r="890" spans="1:16" x14ac:dyDescent="0.3">
      <c r="A890" s="4"/>
      <c r="B890" s="11" t="s">
        <v>128</v>
      </c>
      <c r="C890" s="1" t="s">
        <v>185</v>
      </c>
      <c r="E890" s="1" t="s">
        <v>125</v>
      </c>
      <c r="G890" s="1" t="s">
        <v>583</v>
      </c>
      <c r="H890" s="1" t="s">
        <v>192</v>
      </c>
      <c r="I890" s="1" t="s">
        <v>71</v>
      </c>
      <c r="J890" s="67">
        <v>108528.76</v>
      </c>
      <c r="K890" s="67">
        <v>102458.33</v>
      </c>
      <c r="L890" s="67">
        <v>102519.27</v>
      </c>
      <c r="M890" s="67">
        <v>108528.76</v>
      </c>
      <c r="N890" s="1">
        <v>5.5</v>
      </c>
      <c r="O890" s="115" t="s">
        <v>6</v>
      </c>
      <c r="P890" s="4"/>
    </row>
    <row r="891" spans="1:16" x14ac:dyDescent="0.3">
      <c r="A891" s="4"/>
      <c r="B891" s="11" t="s">
        <v>128</v>
      </c>
      <c r="C891" s="1" t="s">
        <v>185</v>
      </c>
      <c r="E891" s="1" t="s">
        <v>125</v>
      </c>
      <c r="G891" s="1" t="s">
        <v>584</v>
      </c>
      <c r="H891" s="1" t="s">
        <v>192</v>
      </c>
      <c r="I891" s="1" t="s">
        <v>71</v>
      </c>
      <c r="J891" s="67">
        <v>108528.76</v>
      </c>
      <c r="K891" s="67">
        <v>102458.33</v>
      </c>
      <c r="L891" s="67">
        <v>102519.27</v>
      </c>
      <c r="M891" s="67">
        <v>108528.76</v>
      </c>
      <c r="N891" s="1">
        <v>5.5</v>
      </c>
      <c r="O891" s="115" t="s">
        <v>6</v>
      </c>
      <c r="P891" s="4"/>
    </row>
    <row r="892" spans="1:16" x14ac:dyDescent="0.3">
      <c r="A892" s="4"/>
      <c r="B892" s="11" t="s">
        <v>128</v>
      </c>
      <c r="C892" s="1" t="s">
        <v>185</v>
      </c>
      <c r="E892" s="1" t="s">
        <v>125</v>
      </c>
      <c r="G892" s="1" t="s">
        <v>585</v>
      </c>
      <c r="H892" s="1" t="s">
        <v>192</v>
      </c>
      <c r="I892" s="1" t="s">
        <v>71</v>
      </c>
      <c r="J892" s="67">
        <v>108528.76</v>
      </c>
      <c r="K892" s="67">
        <v>102458.33</v>
      </c>
      <c r="L892" s="67">
        <v>102519.27</v>
      </c>
      <c r="M892" s="67">
        <v>108528.76</v>
      </c>
      <c r="N892" s="1">
        <v>5.5</v>
      </c>
      <c r="O892" s="115" t="s">
        <v>6</v>
      </c>
      <c r="P892" s="4"/>
    </row>
    <row r="893" spans="1:16" x14ac:dyDescent="0.3">
      <c r="A893" s="4"/>
      <c r="B893" s="11" t="s">
        <v>128</v>
      </c>
      <c r="C893" s="1" t="s">
        <v>185</v>
      </c>
      <c r="E893" s="1" t="s">
        <v>125</v>
      </c>
      <c r="G893" s="1" t="s">
        <v>586</v>
      </c>
      <c r="H893" s="1" t="s">
        <v>192</v>
      </c>
      <c r="I893" s="1" t="s">
        <v>71</v>
      </c>
      <c r="J893" s="67">
        <v>108528.76</v>
      </c>
      <c r="K893" s="67">
        <v>102458.33</v>
      </c>
      <c r="L893" s="67">
        <v>102519.27</v>
      </c>
      <c r="M893" s="67">
        <v>108528.76</v>
      </c>
      <c r="N893" s="1">
        <v>5.5</v>
      </c>
      <c r="O893" s="115" t="s">
        <v>6</v>
      </c>
      <c r="P893" s="4"/>
    </row>
    <row r="894" spans="1:16" x14ac:dyDescent="0.3">
      <c r="A894" s="4"/>
      <c r="B894" s="11" t="s">
        <v>128</v>
      </c>
      <c r="C894" s="1" t="s">
        <v>185</v>
      </c>
      <c r="E894" s="1" t="s">
        <v>125</v>
      </c>
      <c r="G894" s="1" t="s">
        <v>587</v>
      </c>
      <c r="H894" s="1" t="s">
        <v>192</v>
      </c>
      <c r="I894" s="1" t="s">
        <v>71</v>
      </c>
      <c r="J894" s="67">
        <v>108528.76</v>
      </c>
      <c r="K894" s="67">
        <v>102458.33</v>
      </c>
      <c r="L894" s="67">
        <v>102519.27</v>
      </c>
      <c r="M894" s="67">
        <v>108528.76</v>
      </c>
      <c r="N894" s="1">
        <v>5.5</v>
      </c>
      <c r="O894" s="115" t="s">
        <v>6</v>
      </c>
      <c r="P894" s="4"/>
    </row>
    <row r="895" spans="1:16" x14ac:dyDescent="0.3">
      <c r="A895" s="4"/>
      <c r="B895" s="11" t="s">
        <v>128</v>
      </c>
      <c r="C895" s="1" t="s">
        <v>185</v>
      </c>
      <c r="E895" s="1" t="s">
        <v>125</v>
      </c>
      <c r="G895" s="1" t="s">
        <v>588</v>
      </c>
      <c r="H895" s="1" t="s">
        <v>192</v>
      </c>
      <c r="I895" s="1" t="s">
        <v>71</v>
      </c>
      <c r="J895" s="67">
        <v>108528.76</v>
      </c>
      <c r="K895" s="67">
        <v>102458.33</v>
      </c>
      <c r="L895" s="67">
        <v>102519.27</v>
      </c>
      <c r="M895" s="67">
        <v>108528.76</v>
      </c>
      <c r="N895" s="1">
        <v>5.5</v>
      </c>
      <c r="O895" s="115" t="s">
        <v>6</v>
      </c>
      <c r="P895" s="4"/>
    </row>
    <row r="896" spans="1:16" x14ac:dyDescent="0.3">
      <c r="A896" s="4"/>
      <c r="B896" s="11" t="s">
        <v>128</v>
      </c>
      <c r="C896" s="1" t="s">
        <v>185</v>
      </c>
      <c r="E896" s="1" t="s">
        <v>125</v>
      </c>
      <c r="G896" s="1" t="s">
        <v>589</v>
      </c>
      <c r="H896" s="1" t="s">
        <v>192</v>
      </c>
      <c r="I896" s="1" t="s">
        <v>71</v>
      </c>
      <c r="J896" s="67">
        <v>108528.76</v>
      </c>
      <c r="K896" s="67">
        <v>102458.33</v>
      </c>
      <c r="L896" s="67">
        <v>102519.27</v>
      </c>
      <c r="M896" s="67">
        <v>108528.76</v>
      </c>
      <c r="N896" s="1">
        <v>5.5</v>
      </c>
      <c r="O896" s="115" t="s">
        <v>6</v>
      </c>
      <c r="P896" s="4"/>
    </row>
    <row r="897" spans="1:16" x14ac:dyDescent="0.3">
      <c r="A897" s="4"/>
      <c r="B897" s="11" t="s">
        <v>128</v>
      </c>
      <c r="C897" s="1" t="s">
        <v>185</v>
      </c>
      <c r="E897" s="1" t="s">
        <v>125</v>
      </c>
      <c r="G897" s="1" t="s">
        <v>590</v>
      </c>
      <c r="H897" s="1" t="s">
        <v>192</v>
      </c>
      <c r="I897" s="1" t="s">
        <v>71</v>
      </c>
      <c r="J897" s="67">
        <v>108528.76</v>
      </c>
      <c r="K897" s="67">
        <v>102458.33</v>
      </c>
      <c r="L897" s="67">
        <v>102519.27</v>
      </c>
      <c r="M897" s="67">
        <v>108528.76</v>
      </c>
      <c r="N897" s="1">
        <v>5.5</v>
      </c>
      <c r="O897" s="115" t="s">
        <v>6</v>
      </c>
      <c r="P897" s="4"/>
    </row>
    <row r="898" spans="1:16" x14ac:dyDescent="0.3">
      <c r="A898" s="4"/>
      <c r="B898" s="11" t="s">
        <v>128</v>
      </c>
      <c r="C898" s="1" t="s">
        <v>185</v>
      </c>
      <c r="E898" s="1" t="s">
        <v>125</v>
      </c>
      <c r="G898" s="1" t="s">
        <v>591</v>
      </c>
      <c r="H898" s="1" t="s">
        <v>192</v>
      </c>
      <c r="I898" s="1" t="s">
        <v>71</v>
      </c>
      <c r="J898" s="67">
        <v>108528.76</v>
      </c>
      <c r="K898" s="67">
        <v>102458.33</v>
      </c>
      <c r="L898" s="67">
        <v>102519.27</v>
      </c>
      <c r="M898" s="67">
        <v>108528.76</v>
      </c>
      <c r="N898" s="1">
        <v>5.5</v>
      </c>
      <c r="O898" s="115" t="s">
        <v>6</v>
      </c>
      <c r="P898" s="4"/>
    </row>
    <row r="899" spans="1:16" x14ac:dyDescent="0.3">
      <c r="A899" s="4"/>
      <c r="B899" s="11" t="s">
        <v>128</v>
      </c>
      <c r="C899" s="1" t="s">
        <v>185</v>
      </c>
      <c r="E899" s="1" t="s">
        <v>125</v>
      </c>
      <c r="G899" s="1" t="s">
        <v>592</v>
      </c>
      <c r="H899" s="1" t="s">
        <v>593</v>
      </c>
      <c r="I899" s="1" t="s">
        <v>71</v>
      </c>
      <c r="J899" s="67">
        <v>27906.880000000001</v>
      </c>
      <c r="K899" s="67">
        <v>27511.16</v>
      </c>
      <c r="L899" s="67">
        <v>27413.93</v>
      </c>
      <c r="M899" s="67">
        <v>27906.880000000001</v>
      </c>
      <c r="N899" s="1">
        <v>6.5</v>
      </c>
      <c r="O899" s="115" t="s">
        <v>6</v>
      </c>
      <c r="P899" s="4"/>
    </row>
    <row r="900" spans="1:16" x14ac:dyDescent="0.3">
      <c r="A900" s="4"/>
      <c r="B900" s="11" t="s">
        <v>128</v>
      </c>
      <c r="C900" s="1" t="s">
        <v>185</v>
      </c>
      <c r="E900" s="1" t="s">
        <v>125</v>
      </c>
      <c r="G900" s="1" t="s">
        <v>594</v>
      </c>
      <c r="H900" s="1" t="s">
        <v>593</v>
      </c>
      <c r="I900" s="1" t="s">
        <v>71</v>
      </c>
      <c r="J900" s="67">
        <v>27906.880000000001</v>
      </c>
      <c r="K900" s="67">
        <v>27511.16</v>
      </c>
      <c r="L900" s="67">
        <v>27413.93</v>
      </c>
      <c r="M900" s="67">
        <v>27906.880000000001</v>
      </c>
      <c r="N900" s="1">
        <v>6.5</v>
      </c>
      <c r="O900" s="115" t="s">
        <v>6</v>
      </c>
      <c r="P900" s="4"/>
    </row>
    <row r="901" spans="1:16" ht="15" thickBot="1" x14ac:dyDescent="0.35">
      <c r="A901" s="4"/>
      <c r="B901" s="110"/>
      <c r="C901" s="111"/>
      <c r="D901" s="111"/>
      <c r="E901" s="111"/>
      <c r="F901" s="111"/>
      <c r="G901" s="111"/>
      <c r="H901" s="111"/>
      <c r="I901" s="114" t="s">
        <v>193</v>
      </c>
      <c r="J901" s="133">
        <f>SUM(J596:J900)</f>
        <v>74001174.210000053</v>
      </c>
      <c r="K901" s="133">
        <f>SUM(K596:K900)</f>
        <v>65496085.770000018</v>
      </c>
      <c r="L901" s="133">
        <f>SUM(L596:L900)</f>
        <v>66089833.170000203</v>
      </c>
      <c r="M901" s="133">
        <f>SUM(M596:M900)</f>
        <v>74001174.210000053</v>
      </c>
      <c r="N901" s="112"/>
      <c r="O901" s="113"/>
      <c r="P901" s="4"/>
    </row>
    <row r="902" spans="1:16" ht="15" thickTop="1" x14ac:dyDescent="0.3">
      <c r="A902" s="4"/>
      <c r="B902" s="21"/>
      <c r="C902" s="4"/>
      <c r="D902" s="4"/>
      <c r="E902" s="4"/>
      <c r="F902" s="4"/>
      <c r="G902" s="4"/>
      <c r="H902" s="4"/>
      <c r="I902" s="4"/>
      <c r="J902" s="3"/>
      <c r="K902" s="3"/>
      <c r="L902" s="3"/>
      <c r="M902" s="3"/>
      <c r="N902" s="3"/>
      <c r="O902" s="22"/>
      <c r="P902" s="4"/>
    </row>
  </sheetData>
  <sortState xmlns:xlrd2="http://schemas.microsoft.com/office/spreadsheetml/2017/richdata2" ref="B100:D110">
    <sortCondition descending="1" ref="C100:C110"/>
  </sortState>
  <mergeCells count="41">
    <mergeCell ref="B591:O591"/>
    <mergeCell ref="B588:O588"/>
    <mergeCell ref="B589:O589"/>
    <mergeCell ref="B590:O590"/>
    <mergeCell ref="B141:O142"/>
    <mergeCell ref="B135:O135"/>
    <mergeCell ref="B592:O593"/>
    <mergeCell ref="B594:O594"/>
    <mergeCell ref="B52:F53"/>
    <mergeCell ref="B54:F55"/>
    <mergeCell ref="B56:F57"/>
    <mergeCell ref="B58:F59"/>
    <mergeCell ref="B70:F70"/>
    <mergeCell ref="B78:F78"/>
    <mergeCell ref="B79:F81"/>
    <mergeCell ref="B83:C83"/>
    <mergeCell ref="B73:F74"/>
    <mergeCell ref="B72:F72"/>
    <mergeCell ref="B76:G76"/>
    <mergeCell ref="B95:F95"/>
    <mergeCell ref="B96:F97"/>
    <mergeCell ref="B84:C84"/>
    <mergeCell ref="B85:C85"/>
    <mergeCell ref="B87:F87"/>
    <mergeCell ref="B50:F51"/>
    <mergeCell ref="B2:F2"/>
    <mergeCell ref="B3:F3"/>
    <mergeCell ref="B4:F4"/>
    <mergeCell ref="B5:F12"/>
    <mergeCell ref="B13:F13"/>
    <mergeCell ref="B15:F15"/>
    <mergeCell ref="B16:F40"/>
    <mergeCell ref="B41:F41"/>
    <mergeCell ref="B42:F43"/>
    <mergeCell ref="B45:F45"/>
    <mergeCell ref="B47:F49"/>
    <mergeCell ref="B121:F122"/>
    <mergeCell ref="B127:F128"/>
    <mergeCell ref="B113:F113"/>
    <mergeCell ref="B114:F114"/>
    <mergeCell ref="B115:F116"/>
  </mergeCells>
  <pageMargins left="0.7" right="0.7" top="0.75" bottom="0.75" header="0.3" footer="0.3"/>
  <pageSetup paperSize="9" orientation="portrait" r:id="rId1"/>
  <ignoredErrors>
    <ignoredError sqref="D8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9BD4-CCAF-1440-9CD3-CE2AAC0F8D5E}">
  <dimension ref="A1:K32"/>
  <sheetViews>
    <sheetView workbookViewId="0">
      <selection activeCell="G28" sqref="G28"/>
    </sheetView>
  </sheetViews>
  <sheetFormatPr baseColWidth="10" defaultRowHeight="14.4" x14ac:dyDescent="0.3"/>
  <cols>
    <col min="1" max="1" width="31" bestFit="1" customWidth="1"/>
    <col min="2" max="2" width="18.44140625" bestFit="1" customWidth="1"/>
    <col min="3" max="4" width="13.33203125" bestFit="1" customWidth="1"/>
    <col min="7" max="7" width="25.77734375" bestFit="1" customWidth="1"/>
    <col min="8" max="8" width="18.44140625" bestFit="1" customWidth="1"/>
    <col min="9" max="10" width="12.109375" style="156" bestFit="1" customWidth="1"/>
  </cols>
  <sheetData>
    <row r="1" spans="1:11" x14ac:dyDescent="0.3">
      <c r="A1" s="153" t="s">
        <v>480</v>
      </c>
      <c r="C1" s="153" t="s">
        <v>122</v>
      </c>
      <c r="G1" t="s">
        <v>480</v>
      </c>
      <c r="I1" s="156" t="s">
        <v>122</v>
      </c>
    </row>
    <row r="2" spans="1:11" x14ac:dyDescent="0.3">
      <c r="A2" s="153" t="s">
        <v>110</v>
      </c>
      <c r="B2" s="153" t="s">
        <v>111</v>
      </c>
      <c r="C2" t="s">
        <v>6</v>
      </c>
      <c r="D2" t="s">
        <v>478</v>
      </c>
      <c r="G2" t="s">
        <v>110</v>
      </c>
      <c r="H2" t="s">
        <v>111</v>
      </c>
      <c r="I2" s="156" t="s">
        <v>6</v>
      </c>
      <c r="J2" s="156" t="s">
        <v>478</v>
      </c>
    </row>
    <row r="3" spans="1:11" x14ac:dyDescent="0.3">
      <c r="A3" t="s">
        <v>419</v>
      </c>
      <c r="B3" t="s">
        <v>479</v>
      </c>
      <c r="C3" s="154">
        <v>1007793.5</v>
      </c>
      <c r="D3" s="154">
        <v>1007793.5</v>
      </c>
      <c r="G3" t="s">
        <v>419</v>
      </c>
      <c r="H3" t="s">
        <v>479</v>
      </c>
      <c r="I3" s="156">
        <v>1007793.5</v>
      </c>
      <c r="J3" s="156">
        <v>1007793.5</v>
      </c>
      <c r="K3" s="155">
        <f>J3/$J$27</f>
        <v>1.1211145748637887E-2</v>
      </c>
    </row>
    <row r="4" spans="1:11" x14ac:dyDescent="0.3">
      <c r="A4" t="s">
        <v>124</v>
      </c>
      <c r="B4" t="s">
        <v>479</v>
      </c>
      <c r="C4" s="154">
        <v>1971886.07</v>
      </c>
      <c r="D4" s="154">
        <v>1971886.07</v>
      </c>
      <c r="G4" t="s">
        <v>124</v>
      </c>
      <c r="H4" t="s">
        <v>479</v>
      </c>
      <c r="I4" s="156">
        <v>1971886.07</v>
      </c>
      <c r="J4" s="156">
        <v>1971886.07</v>
      </c>
      <c r="K4" s="155">
        <f t="shared" ref="K4:K26" si="0">J4/$J$27</f>
        <v>2.1936142801554856E-2</v>
      </c>
    </row>
    <row r="5" spans="1:11" x14ac:dyDescent="0.3">
      <c r="A5" t="s">
        <v>129</v>
      </c>
      <c r="B5" t="s">
        <v>479</v>
      </c>
      <c r="C5" s="154">
        <v>5242834.0400000019</v>
      </c>
      <c r="D5" s="154">
        <v>5242834.0400000019</v>
      </c>
      <c r="G5" t="s">
        <v>129</v>
      </c>
      <c r="H5" t="s">
        <v>479</v>
      </c>
      <c r="I5" s="156">
        <v>5242834.0400000019</v>
      </c>
      <c r="J5" s="156">
        <v>5242834.0400000019</v>
      </c>
      <c r="K5" s="155">
        <f t="shared" si="0"/>
        <v>5.8323631337530969E-2</v>
      </c>
    </row>
    <row r="6" spans="1:11" x14ac:dyDescent="0.3">
      <c r="A6" t="s">
        <v>133</v>
      </c>
      <c r="B6" t="s">
        <v>479</v>
      </c>
      <c r="C6" s="154">
        <v>3240157.8100000005</v>
      </c>
      <c r="D6" s="154">
        <v>3240157.8100000005</v>
      </c>
      <c r="G6" t="s">
        <v>133</v>
      </c>
      <c r="H6" t="s">
        <v>479</v>
      </c>
      <c r="I6" s="156">
        <v>3240157.8100000005</v>
      </c>
      <c r="J6" s="156">
        <v>3240157.8100000005</v>
      </c>
      <c r="K6" s="155">
        <f t="shared" si="0"/>
        <v>3.6044965021601504E-2</v>
      </c>
    </row>
    <row r="7" spans="1:11" x14ac:dyDescent="0.3">
      <c r="A7" t="s">
        <v>138</v>
      </c>
      <c r="B7" t="s">
        <v>479</v>
      </c>
      <c r="C7" s="154">
        <v>1031415.7699999998</v>
      </c>
      <c r="D7" s="154">
        <v>1031415.7699999998</v>
      </c>
      <c r="G7" t="s">
        <v>138</v>
      </c>
      <c r="H7" t="s">
        <v>479</v>
      </c>
      <c r="I7" s="156">
        <v>1031415.7699999998</v>
      </c>
      <c r="J7" s="156">
        <v>1031415.7699999998</v>
      </c>
      <c r="K7" s="155">
        <f t="shared" si="0"/>
        <v>1.1473930447967337E-2</v>
      </c>
    </row>
    <row r="8" spans="1:11" x14ac:dyDescent="0.3">
      <c r="A8" t="s">
        <v>143</v>
      </c>
      <c r="B8" t="s">
        <v>479</v>
      </c>
      <c r="C8" s="154">
        <v>302131.40999999997</v>
      </c>
      <c r="D8" s="154">
        <v>302131.40999999997</v>
      </c>
      <c r="G8" t="s">
        <v>143</v>
      </c>
      <c r="H8" t="s">
        <v>479</v>
      </c>
      <c r="I8" s="156">
        <v>302131.40999999997</v>
      </c>
      <c r="J8" s="156">
        <v>302131.40999999997</v>
      </c>
      <c r="K8" s="155">
        <f t="shared" si="0"/>
        <v>3.3610449687872268E-3</v>
      </c>
    </row>
    <row r="9" spans="1:11" x14ac:dyDescent="0.3">
      <c r="A9" t="s">
        <v>194</v>
      </c>
      <c r="B9" t="s">
        <v>479</v>
      </c>
      <c r="C9" s="154">
        <v>6868763.3699999982</v>
      </c>
      <c r="D9" s="154">
        <v>6868763.3699999982</v>
      </c>
      <c r="G9" t="s">
        <v>194</v>
      </c>
      <c r="H9" t="s">
        <v>479</v>
      </c>
      <c r="I9" s="156">
        <v>6868763.3699999982</v>
      </c>
      <c r="J9" s="156">
        <v>6868763.3699999982</v>
      </c>
      <c r="K9" s="155">
        <f t="shared" si="0"/>
        <v>7.6411196593325043E-2</v>
      </c>
    </row>
    <row r="10" spans="1:11" x14ac:dyDescent="0.3">
      <c r="A10" t="s">
        <v>420</v>
      </c>
      <c r="B10" t="s">
        <v>479</v>
      </c>
      <c r="C10" s="154">
        <v>150202.08000000002</v>
      </c>
      <c r="D10" s="154">
        <v>150202.08000000002</v>
      </c>
      <c r="G10" t="s">
        <v>420</v>
      </c>
      <c r="H10" t="s">
        <v>479</v>
      </c>
      <c r="I10" s="156">
        <v>150202.08000000002</v>
      </c>
      <c r="J10" s="156">
        <v>150202.08000000002</v>
      </c>
      <c r="K10" s="155">
        <f t="shared" si="0"/>
        <v>1.6709151335353601E-3</v>
      </c>
    </row>
    <row r="11" spans="1:11" x14ac:dyDescent="0.3">
      <c r="A11" t="s">
        <v>145</v>
      </c>
      <c r="B11" t="s">
        <v>479</v>
      </c>
      <c r="C11" s="154">
        <v>14116497.740000013</v>
      </c>
      <c r="D11" s="154">
        <v>14116497.740000013</v>
      </c>
      <c r="G11" t="s">
        <v>145</v>
      </c>
      <c r="H11" t="s">
        <v>479</v>
      </c>
      <c r="I11" s="156">
        <v>14116497.740000013</v>
      </c>
      <c r="J11" s="156">
        <v>14116497.740000013</v>
      </c>
      <c r="K11" s="155">
        <f t="shared" si="0"/>
        <v>0.15703823613017695</v>
      </c>
    </row>
    <row r="12" spans="1:11" x14ac:dyDescent="0.3">
      <c r="A12" t="s">
        <v>146</v>
      </c>
      <c r="B12" t="s">
        <v>479</v>
      </c>
      <c r="C12" s="154">
        <v>3841915.0399999991</v>
      </c>
      <c r="D12" s="154">
        <v>3841915.0399999991</v>
      </c>
      <c r="G12" t="s">
        <v>146</v>
      </c>
      <c r="H12" t="s">
        <v>479</v>
      </c>
      <c r="I12" s="156">
        <v>3841915.0399999991</v>
      </c>
      <c r="J12" s="156">
        <v>3841915.0399999991</v>
      </c>
      <c r="K12" s="155">
        <f t="shared" si="0"/>
        <v>4.2739181655094965E-2</v>
      </c>
    </row>
    <row r="13" spans="1:11" x14ac:dyDescent="0.3">
      <c r="A13" t="s">
        <v>195</v>
      </c>
      <c r="B13" t="s">
        <v>479</v>
      </c>
      <c r="C13" s="154">
        <v>4463905.84</v>
      </c>
      <c r="D13" s="154">
        <v>4463905.84</v>
      </c>
      <c r="G13" t="s">
        <v>195</v>
      </c>
      <c r="H13" t="s">
        <v>479</v>
      </c>
      <c r="I13" s="156">
        <v>4463905.84</v>
      </c>
      <c r="J13" s="156">
        <v>4463905.84</v>
      </c>
      <c r="K13" s="155">
        <f t="shared" si="0"/>
        <v>4.9658485573121712E-2</v>
      </c>
    </row>
    <row r="14" spans="1:11" x14ac:dyDescent="0.3">
      <c r="A14" t="s">
        <v>421</v>
      </c>
      <c r="B14" t="s">
        <v>475</v>
      </c>
      <c r="C14" s="154">
        <v>335979.14999999997</v>
      </c>
      <c r="D14" s="154">
        <v>335979.14999999997</v>
      </c>
      <c r="G14" t="s">
        <v>421</v>
      </c>
      <c r="H14" t="s">
        <v>475</v>
      </c>
      <c r="I14" s="156">
        <v>335979.14999999997</v>
      </c>
      <c r="J14" s="156">
        <v>335979.14999999997</v>
      </c>
      <c r="K14" s="155">
        <f t="shared" si="0"/>
        <v>3.7375823709455067E-3</v>
      </c>
    </row>
    <row r="15" spans="1:11" x14ac:dyDescent="0.3">
      <c r="A15" t="s">
        <v>422</v>
      </c>
      <c r="B15" t="s">
        <v>479</v>
      </c>
      <c r="C15" s="154">
        <v>15957298.949999999</v>
      </c>
      <c r="D15" s="154">
        <v>15957298.949999999</v>
      </c>
      <c r="G15" t="s">
        <v>422</v>
      </c>
      <c r="H15" t="s">
        <v>479</v>
      </c>
      <c r="I15" s="156">
        <v>15957298.949999999</v>
      </c>
      <c r="J15" s="156">
        <v>15957298.949999999</v>
      </c>
      <c r="K15" s="155">
        <f t="shared" si="0"/>
        <v>0.17751613230591021</v>
      </c>
    </row>
    <row r="16" spans="1:11" x14ac:dyDescent="0.3">
      <c r="A16" t="s">
        <v>423</v>
      </c>
      <c r="B16" t="s">
        <v>479</v>
      </c>
      <c r="C16" s="154">
        <v>75307.97</v>
      </c>
      <c r="D16" s="154">
        <v>75307.97</v>
      </c>
      <c r="G16" t="s">
        <v>423</v>
      </c>
      <c r="H16" t="s">
        <v>479</v>
      </c>
      <c r="I16" s="156">
        <v>75307.97</v>
      </c>
      <c r="J16" s="156">
        <v>75307.97</v>
      </c>
      <c r="K16" s="155">
        <f t="shared" si="0"/>
        <v>8.3775954866155574E-4</v>
      </c>
    </row>
    <row r="17" spans="1:11" x14ac:dyDescent="0.3">
      <c r="A17" t="s">
        <v>424</v>
      </c>
      <c r="B17" t="s">
        <v>479</v>
      </c>
      <c r="C17" s="154">
        <v>75571.88</v>
      </c>
      <c r="D17" s="154">
        <v>75571.88</v>
      </c>
      <c r="G17" t="s">
        <v>424</v>
      </c>
      <c r="H17" t="s">
        <v>479</v>
      </c>
      <c r="I17" s="156">
        <v>75571.88</v>
      </c>
      <c r="J17" s="156">
        <v>75571.88</v>
      </c>
      <c r="K17" s="155">
        <f t="shared" si="0"/>
        <v>8.4069540156646435E-4</v>
      </c>
    </row>
    <row r="18" spans="1:11" x14ac:dyDescent="0.3">
      <c r="A18" t="s">
        <v>425</v>
      </c>
      <c r="B18" t="s">
        <v>479</v>
      </c>
      <c r="C18" s="154">
        <v>2927286.99</v>
      </c>
      <c r="D18" s="154">
        <v>2927286.99</v>
      </c>
      <c r="G18" t="s">
        <v>425</v>
      </c>
      <c r="H18" t="s">
        <v>479</v>
      </c>
      <c r="I18" s="156">
        <v>2927286.99</v>
      </c>
      <c r="J18" s="156">
        <v>2927286.99</v>
      </c>
      <c r="K18" s="155">
        <f t="shared" si="0"/>
        <v>3.2564450051505094E-2</v>
      </c>
    </row>
    <row r="19" spans="1:11" x14ac:dyDescent="0.3">
      <c r="A19" t="s">
        <v>157</v>
      </c>
      <c r="B19" t="s">
        <v>157</v>
      </c>
      <c r="C19" s="154">
        <v>2230400.8299999996</v>
      </c>
      <c r="D19" s="154">
        <v>2230400.8299999996</v>
      </c>
      <c r="G19" t="s">
        <v>157</v>
      </c>
      <c r="H19" t="s">
        <v>157</v>
      </c>
      <c r="I19" s="156">
        <v>2230400.8299999996</v>
      </c>
      <c r="J19" s="156">
        <v>2230400.8299999996</v>
      </c>
      <c r="K19" s="155">
        <f t="shared" si="0"/>
        <v>2.4811976643045335E-2</v>
      </c>
    </row>
    <row r="20" spans="1:11" x14ac:dyDescent="0.3">
      <c r="A20" t="s">
        <v>426</v>
      </c>
      <c r="B20" t="s">
        <v>157</v>
      </c>
      <c r="C20" s="154">
        <v>1707173.26</v>
      </c>
      <c r="D20" s="154">
        <v>1707173.26</v>
      </c>
      <c r="G20" t="s">
        <v>426</v>
      </c>
      <c r="H20" t="s">
        <v>157</v>
      </c>
      <c r="I20" s="156">
        <v>1707173.26</v>
      </c>
      <c r="J20" s="156">
        <v>1707173.26</v>
      </c>
      <c r="K20" s="155">
        <f t="shared" si="0"/>
        <v>1.8991359079054668E-2</v>
      </c>
    </row>
    <row r="21" spans="1:11" x14ac:dyDescent="0.3">
      <c r="A21" t="s">
        <v>163</v>
      </c>
      <c r="B21" t="s">
        <v>479</v>
      </c>
      <c r="C21" s="154">
        <v>1172686.8399999999</v>
      </c>
      <c r="D21" s="154">
        <v>1172686.8399999999</v>
      </c>
      <c r="G21" t="s">
        <v>163</v>
      </c>
      <c r="H21" t="s">
        <v>479</v>
      </c>
      <c r="I21" s="156">
        <v>1172686.8399999999</v>
      </c>
      <c r="J21" s="156">
        <v>1172686.8399999999</v>
      </c>
      <c r="K21" s="155">
        <f t="shared" si="0"/>
        <v>1.3045493030813949E-2</v>
      </c>
    </row>
    <row r="22" spans="1:11" x14ac:dyDescent="0.3">
      <c r="A22" t="s">
        <v>166</v>
      </c>
      <c r="B22" t="s">
        <v>479</v>
      </c>
      <c r="C22" s="154">
        <v>302717.45999999996</v>
      </c>
      <c r="D22" s="154">
        <v>302717.45999999996</v>
      </c>
      <c r="G22" t="s">
        <v>166</v>
      </c>
      <c r="H22" t="s">
        <v>479</v>
      </c>
      <c r="I22" s="156">
        <v>302717.45999999996</v>
      </c>
      <c r="J22" s="156">
        <v>302717.45999999996</v>
      </c>
      <c r="K22" s="155">
        <f t="shared" si="0"/>
        <v>3.3675644511672871E-3</v>
      </c>
    </row>
    <row r="23" spans="1:11" x14ac:dyDescent="0.3">
      <c r="A23" t="s">
        <v>169</v>
      </c>
      <c r="B23" t="s">
        <v>479</v>
      </c>
      <c r="C23" s="154">
        <v>8441722.9199999999</v>
      </c>
      <c r="D23" s="154">
        <v>8441722.9199999999</v>
      </c>
      <c r="G23" t="s">
        <v>169</v>
      </c>
      <c r="H23" t="s">
        <v>479</v>
      </c>
      <c r="I23" s="156">
        <v>8441722.9199999999</v>
      </c>
      <c r="J23" s="156">
        <v>8441722.9199999999</v>
      </c>
      <c r="K23" s="155">
        <f t="shared" si="0"/>
        <v>9.3909502319410684E-2</v>
      </c>
    </row>
    <row r="24" spans="1:11" x14ac:dyDescent="0.3">
      <c r="A24" t="s">
        <v>427</v>
      </c>
      <c r="B24" t="s">
        <v>479</v>
      </c>
      <c r="C24" s="154">
        <v>505539.55000000005</v>
      </c>
      <c r="D24" s="154">
        <v>505539.55000000005</v>
      </c>
      <c r="G24" t="s">
        <v>427</v>
      </c>
      <c r="H24" t="s">
        <v>479</v>
      </c>
      <c r="I24" s="156">
        <v>505539.55000000005</v>
      </c>
      <c r="J24" s="156">
        <v>505539.55000000005</v>
      </c>
      <c r="K24" s="155">
        <f t="shared" si="0"/>
        <v>5.6238481164552177E-3</v>
      </c>
    </row>
    <row r="25" spans="1:11" x14ac:dyDescent="0.3">
      <c r="A25" t="s">
        <v>175</v>
      </c>
      <c r="B25" t="s">
        <v>157</v>
      </c>
      <c r="C25" s="154">
        <v>7355075.9000000041</v>
      </c>
      <c r="D25" s="154">
        <v>7355075.9000000041</v>
      </c>
      <c r="G25" t="s">
        <v>175</v>
      </c>
      <c r="H25" t="s">
        <v>157</v>
      </c>
      <c r="I25" s="156">
        <v>7355075.9000000041</v>
      </c>
      <c r="J25" s="156">
        <v>7355075.9000000041</v>
      </c>
      <c r="K25" s="155">
        <f t="shared" si="0"/>
        <v>8.1821154737745413E-2</v>
      </c>
    </row>
    <row r="26" spans="1:11" x14ac:dyDescent="0.3">
      <c r="A26" t="s">
        <v>185</v>
      </c>
      <c r="B26" t="s">
        <v>479</v>
      </c>
      <c r="C26" s="154">
        <v>6567841.4500000039</v>
      </c>
      <c r="D26" s="154">
        <v>6567841.4500000039</v>
      </c>
      <c r="G26" t="s">
        <v>185</v>
      </c>
      <c r="H26" t="s">
        <v>479</v>
      </c>
      <c r="I26" s="156">
        <v>6567841.4500000039</v>
      </c>
      <c r="J26" s="156">
        <v>6567841.4500000039</v>
      </c>
      <c r="K26" s="155">
        <f t="shared" si="0"/>
        <v>7.3063606532385098E-2</v>
      </c>
    </row>
    <row r="27" spans="1:11" x14ac:dyDescent="0.3">
      <c r="A27" t="s">
        <v>478</v>
      </c>
      <c r="C27" s="154">
        <v>89892105.819999993</v>
      </c>
      <c r="D27" s="154">
        <v>89892105.819999993</v>
      </c>
      <c r="G27" t="s">
        <v>478</v>
      </c>
      <c r="I27" s="156">
        <v>89892105.819999993</v>
      </c>
      <c r="J27" s="156">
        <v>89892105.819999993</v>
      </c>
    </row>
    <row r="30" spans="1:11" x14ac:dyDescent="0.3">
      <c r="J30" s="155"/>
    </row>
    <row r="31" spans="1:11" x14ac:dyDescent="0.3">
      <c r="H31" t="s">
        <v>475</v>
      </c>
      <c r="I31" s="156">
        <f>SUMIF($H$2:$H$27,H31,$J$2:$J$27)</f>
        <v>335979.14999999997</v>
      </c>
      <c r="J31" s="155">
        <f>I31/$J$27</f>
        <v>3.7375823709455067E-3</v>
      </c>
    </row>
    <row r="32" spans="1:11" x14ac:dyDescent="0.3">
      <c r="H32" t="s">
        <v>157</v>
      </c>
      <c r="I32" s="156">
        <f>SUMIF($H$2:$H$27,H32,$J$2:$J$27)</f>
        <v>11292649.990000004</v>
      </c>
      <c r="J32" s="155">
        <f>I32/$J$27</f>
        <v>0.12562449045984542</v>
      </c>
    </row>
  </sheetData>
  <pageMargins left="0.7" right="0.7" top="0.75" bottom="0.75" header="0.3" footer="0.3"/>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oBvevYqi797RoPslsDjCOD0d/dkN258oohR4cAfDnoI=</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1iYbNRgaJP8R90XeGd+bO9DT437PK48z2Z/tvPvYXHg=</DigestValue>
    </Reference>
  </SignedInfo>
  <SignatureValue>Tsv9VEVKycDffFF+WkqPH0ElguXxOqez0toBQ/qveHHcuO2Y0iCBHTS2ITiO7tP3WDrgOiTs4gzV
l6lAbC88ntsj0y+g0AOzM3CJoFicy4jI+7xebX1Y8GoyxZ8QFE0GHi6SPw4EVOjIqv37vZAxm9ei
3BrkkI+lQlv7Daa2+3+kWHJtviJ40HReBqrISAlcZQCJnAC6CsSCgUpQpz6Jm0/Q4yPDlx7FGMaS
d5Y8vZdNL4/0kyv3+ERUi7Q+ua45Kg4LvELJC7tmfHc98Lz5reebe8C0xqrVNs9kEM8KTo+1dI3J
JzycuTJhm+vpqSVNhPxCh4ScDWu83JYLdQOJxA==</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ourwLmFH0dnnPn8J3oJeRvIGgfqpCBYY/AymNH13ZQA=</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xoWkoZ0Pa1XwzjZklyeN5xs/hBNTNSpQGvR6dqrNgfU=</DigestValue>
      </Reference>
      <Reference URI="/xl/pivotCache/pivotCacheRecords1.xml?ContentType=application/vnd.openxmlformats-officedocument.spreadsheetml.pivotCacheRecords+xml">
        <DigestMethod Algorithm="http://www.w3.org/2001/04/xmlenc#sha256"/>
        <DigestValue>fv6vpAPzqvxsfZALyWL3wlS6eBMQaDjfav6/srCWGrw=</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kK6XZH+vzP86XHZUxch02X55p073WDywp6lUucZpVH8=</DigestValue>
      </Reference>
      <Reference URI="/xl/printerSettings/printerSettings1.bin?ContentType=application/vnd.openxmlformats-officedocument.spreadsheetml.printerSettings">
        <DigestMethod Algorithm="http://www.w3.org/2001/04/xmlenc#sha256"/>
        <DigestValue>ZG6Or+5M57tcFc8+0++SZKQrMcQtMGRYRbbG7EEIu5w=</DigestValue>
      </Reference>
      <Reference URI="/xl/printerSettings/printerSettings2.bin?ContentType=application/vnd.openxmlformats-officedocument.spreadsheetml.printerSettings">
        <DigestMethod Algorithm="http://www.w3.org/2001/04/xmlenc#sha256"/>
        <DigestValue>ZG6Or+5M57tcFc8+0++SZKQrMcQtMGRYRbbG7EEIu5w=</DigestValue>
      </Reference>
      <Reference URI="/xl/sharedStrings.xml?ContentType=application/vnd.openxmlformats-officedocument.spreadsheetml.sharedStrings+xml">
        <DigestMethod Algorithm="http://www.w3.org/2001/04/xmlenc#sha256"/>
        <DigestValue>G4doRARFEbFifjXnmvPmrz5QLaKK9xcvvw1nmaURmoc=</DigestValue>
      </Reference>
      <Reference URI="/xl/styles.xml?ContentType=application/vnd.openxmlformats-officedocument.spreadsheetml.styles+xml">
        <DigestMethod Algorithm="http://www.w3.org/2001/04/xmlenc#sha256"/>
        <DigestValue>NTQAQJsMC3oSoDbc/NxJhWc2d7OaUJeRD5FmhyYQ2Hc=</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ZG4XBejf4De+21gvW0Igoc2Uv1Vy8Z2W4+VfW0hRw6M=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iQlY+S2pZ07H+BmxCD3zoHlDD/OUR13Bm98sUCArKsQ=</DigestValue>
      </Reference>
      <Reference URI="/xl/worksheets/sheet2.xml?ContentType=application/vnd.openxmlformats-officedocument.spreadsheetml.worksheet+xml">
        <DigestMethod Algorithm="http://www.w3.org/2001/04/xmlenc#sha256"/>
        <DigestValue>iKvo8NUCQUu30kZIYyx0rrNl8bgrSxAgr8s6Tnq2f1w=</DigestValue>
      </Reference>
      <Reference URI="/xl/worksheets/sheet3.xml?ContentType=application/vnd.openxmlformats-officedocument.spreadsheetml.worksheet+xml">
        <DigestMethod Algorithm="http://www.w3.org/2001/04/xmlenc#sha256"/>
        <DigestValue>/XikH9mc6VCdIpOu9EV8EqahMYiy65+iTftWxIfKcRA=</DigestValue>
      </Reference>
      <Reference URI="/xl/worksheets/sheet4.xml?ContentType=application/vnd.openxmlformats-officedocument.spreadsheetml.worksheet+xml">
        <DigestMethod Algorithm="http://www.w3.org/2001/04/xmlenc#sha256"/>
        <DigestValue>icrILr1ekUMpHf2Txq+WBcoB9AGj/qQ1zrq37CVzWyA=</DigestValue>
      </Reference>
      <Reference URI="/xl/worksheets/sheet5.xml?ContentType=application/vnd.openxmlformats-officedocument.spreadsheetml.worksheet+xml">
        <DigestMethod Algorithm="http://www.w3.org/2001/04/xmlenc#sha256"/>
        <DigestValue>lOHRDfYGGdPmleCXuKO2+qOIXjD4pqq2WyiLX0QJNP8=</DigestValue>
      </Reference>
      <Reference URI="/xl/worksheets/sheet6.xml?ContentType=application/vnd.openxmlformats-officedocument.spreadsheetml.worksheet+xml">
        <DigestMethod Algorithm="http://www.w3.org/2001/04/xmlenc#sha256"/>
        <DigestValue>C0qza8LCLi5jjapBSxgGnehaRdeX4mh+nwtqkqK84Qs=</DigestValue>
      </Reference>
    </Manifest>
    <SignatureProperties>
      <SignatureProperty Id="idSignatureTime" Target="#idPackageSignature">
        <mdssi:SignatureTime xmlns:mdssi="http://schemas.openxmlformats.org/package/2006/digital-signature">
          <mdssi:Format>YYYY-MM-DDThh:mm:ssTZD</mdssi:Format>
          <mdssi:Value>2026-05-12T13:06:47Z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2026-05-12T13:06:47Z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OTX9RBWl8w5UgnrAcBa01Lg2YG8Pj+dumKr6/vn6PtI=</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ISRXuSnyZgEW7jX68sdp/ohMfkzwKP7iADef5BLEsUE=</DigestValue>
    </Reference>
  </SignedInfo>
  <SignatureValue>b8zok77K4mbbASWuwM8bnLzZEMDGdMJZtgfAnpq3BhFVYQzEJJS0CrUyeWh92wOrh8QnzohYcxkV
XOt6c50qMLXLsrDO+X6NOJFAjvDEskDbGGVtUHJfE2KrSekUqHKkcWtM8ydt9KpnqJTHPeUzOtAG
Lo+lDNqGxEjeYQH63T1qEwB5/SOQZOx1crL/shYY1N3sIqNggIzR30NU8F+jfB6aJe+5kVpciHQi
rxJcuGhm93g/tsX0g+kezAIe6PS/AJ9TuNC3sPsTcM7p2v4kndda0787uLPfJOTiHpVs+Tpkr14L
MbL23Tt8DpKKAYEGfMZzehDJH8OfUJotndga/Q==</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ourwLmFH0dnnPn8J3oJeRvIGgfqpCBYY/AymNH13ZQA=</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xoWkoZ0Pa1XwzjZklyeN5xs/hBNTNSpQGvR6dqrNgfU=</DigestValue>
      </Reference>
      <Reference URI="/xl/pivotCache/pivotCacheRecords1.xml?ContentType=application/vnd.openxmlformats-officedocument.spreadsheetml.pivotCacheRecords+xml">
        <DigestMethod Algorithm="http://www.w3.org/2001/04/xmlenc#sha256"/>
        <DigestValue>fv6vpAPzqvxsfZALyWL3wlS6eBMQaDjfav6/srCWGrw=</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kK6XZH+vzP86XHZUxch02X55p073WDywp6lUucZpVH8=</DigestValue>
      </Reference>
      <Reference URI="/xl/printerSettings/printerSettings1.bin?ContentType=application/vnd.openxmlformats-officedocument.spreadsheetml.printerSettings">
        <DigestMethod Algorithm="http://www.w3.org/2001/04/xmlenc#sha256"/>
        <DigestValue>ZG6Or+5M57tcFc8+0++SZKQrMcQtMGRYRbbG7EEIu5w=</DigestValue>
      </Reference>
      <Reference URI="/xl/printerSettings/printerSettings2.bin?ContentType=application/vnd.openxmlformats-officedocument.spreadsheetml.printerSettings">
        <DigestMethod Algorithm="http://www.w3.org/2001/04/xmlenc#sha256"/>
        <DigestValue>ZG6Or+5M57tcFc8+0++SZKQrMcQtMGRYRbbG7EEIu5w=</DigestValue>
      </Reference>
      <Reference URI="/xl/sharedStrings.xml?ContentType=application/vnd.openxmlformats-officedocument.spreadsheetml.sharedStrings+xml">
        <DigestMethod Algorithm="http://www.w3.org/2001/04/xmlenc#sha256"/>
        <DigestValue>G4doRARFEbFifjXnmvPmrz5QLaKK9xcvvw1nmaURmoc=</DigestValue>
      </Reference>
      <Reference URI="/xl/styles.xml?ContentType=application/vnd.openxmlformats-officedocument.spreadsheetml.styles+xml">
        <DigestMethod Algorithm="http://www.w3.org/2001/04/xmlenc#sha256"/>
        <DigestValue>NTQAQJsMC3oSoDbc/NxJhWc2d7OaUJeRD5FmhyYQ2Hc=</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ZG4XBejf4De+21gvW0Igoc2Uv1Vy8Z2W4+VfW0hRw6M=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iQlY+S2pZ07H+BmxCD3zoHlDD/OUR13Bm98sUCArKsQ=</DigestValue>
      </Reference>
      <Reference URI="/xl/worksheets/sheet2.xml?ContentType=application/vnd.openxmlformats-officedocument.spreadsheetml.worksheet+xml">
        <DigestMethod Algorithm="http://www.w3.org/2001/04/xmlenc#sha256"/>
        <DigestValue>iKvo8NUCQUu30kZIYyx0rrNl8bgrSxAgr8s6Tnq2f1w=</DigestValue>
      </Reference>
      <Reference URI="/xl/worksheets/sheet3.xml?ContentType=application/vnd.openxmlformats-officedocument.spreadsheetml.worksheet+xml">
        <DigestMethod Algorithm="http://www.w3.org/2001/04/xmlenc#sha256"/>
        <DigestValue>/XikH9mc6VCdIpOu9EV8EqahMYiy65+iTftWxIfKcRA=</DigestValue>
      </Reference>
      <Reference URI="/xl/worksheets/sheet4.xml?ContentType=application/vnd.openxmlformats-officedocument.spreadsheetml.worksheet+xml">
        <DigestMethod Algorithm="http://www.w3.org/2001/04/xmlenc#sha256"/>
        <DigestValue>icrILr1ekUMpHf2Txq+WBcoB9AGj/qQ1zrq37CVzWyA=</DigestValue>
      </Reference>
      <Reference URI="/xl/worksheets/sheet5.xml?ContentType=application/vnd.openxmlformats-officedocument.spreadsheetml.worksheet+xml">
        <DigestMethod Algorithm="http://www.w3.org/2001/04/xmlenc#sha256"/>
        <DigestValue>lOHRDfYGGdPmleCXuKO2+qOIXjD4pqq2WyiLX0QJNP8=</DigestValue>
      </Reference>
      <Reference URI="/xl/worksheets/sheet6.xml?ContentType=application/vnd.openxmlformats-officedocument.spreadsheetml.worksheet+xml">
        <DigestMethod Algorithm="http://www.w3.org/2001/04/xmlenc#sha256"/>
        <DigestValue>C0qza8LCLi5jjapBSxgGnehaRdeX4mh+nwtqkqK84Qs=</DigestValue>
      </Reference>
    </Manifest>
    <SignatureProperties>
      <SignatureProperty Id="idSignatureTime" Target="#idPackageSignature">
        <mdssi:SignatureTime xmlns:mdssi="http://schemas.openxmlformats.org/package/2006/digital-signature">
          <mdssi:Format>YYYY-MM-DDThh:mm:ssTZD</mdssi:Format>
          <mdssi:Value>2026-05-12T19:46:01Z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2026-05-12T19:46:01Z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AX47LwhBkwvHoUjVFbJnEWxARfJOppLAnOK/yMYLY1E=</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Vphc0jBs7A993gmzwJqt1VCSlKFOFNFExG3epc9vAHM=</DigestValue>
    </Reference>
  </SignedInfo>
  <SignatureValue>l8z1NbiN0ZBOHymmUnQThhKQXRl+LiAUDuUENHZv1lvqw63VmHXrQEII9I1MV87EqYRv/zP35hMT
KrLUdEIKErpewV3GeT16mhayVdhmlD/+ryF1KpLAp1DPSVPF0UJJjo+Z2ppUusUWAAUxPv9dLUDh
sSvTMyVM9uqURQ992/2vwjQayUVAkH4ruWIxNO1CUY/lnvl8pc1PXO612w3FNLFCkNJ/HflA5kRQ
bWnNX6gBvrBF/pOoNSlewhAVeDAbRQvIjahjQKZozsz7YP850QG3dOT97vsmZY7jNsLKr7AtC9Zz
JEiNV8nvV4dsiy3PNvwAaWj9cyBKY5xdO29Scg==</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ourwLmFH0dnnPn8J3oJeRvIGgfqpCBYY/AymNH13ZQA=</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xoWkoZ0Pa1XwzjZklyeN5xs/hBNTNSpQGvR6dqrNgfU=</DigestValue>
      </Reference>
      <Reference URI="/xl/pivotCache/pivotCacheRecords1.xml?ContentType=application/vnd.openxmlformats-officedocument.spreadsheetml.pivotCacheRecords+xml">
        <DigestMethod Algorithm="http://www.w3.org/2001/04/xmlenc#sha256"/>
        <DigestValue>fv6vpAPzqvxsfZALyWL3wlS6eBMQaDjfav6/srCWGrw=</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kK6XZH+vzP86XHZUxch02X55p073WDywp6lUucZpVH8=</DigestValue>
      </Reference>
      <Reference URI="/xl/printerSettings/printerSettings1.bin?ContentType=application/vnd.openxmlformats-officedocument.spreadsheetml.printerSettings">
        <DigestMethod Algorithm="http://www.w3.org/2001/04/xmlenc#sha256"/>
        <DigestValue>ZG6Or+5M57tcFc8+0++SZKQrMcQtMGRYRbbG7EEIu5w=</DigestValue>
      </Reference>
      <Reference URI="/xl/printerSettings/printerSettings2.bin?ContentType=application/vnd.openxmlformats-officedocument.spreadsheetml.printerSettings">
        <DigestMethod Algorithm="http://www.w3.org/2001/04/xmlenc#sha256"/>
        <DigestValue>ZG6Or+5M57tcFc8+0++SZKQrMcQtMGRYRbbG7EEIu5w=</DigestValue>
      </Reference>
      <Reference URI="/xl/sharedStrings.xml?ContentType=application/vnd.openxmlformats-officedocument.spreadsheetml.sharedStrings+xml">
        <DigestMethod Algorithm="http://www.w3.org/2001/04/xmlenc#sha256"/>
        <DigestValue>G4doRARFEbFifjXnmvPmrz5QLaKK9xcvvw1nmaURmoc=</DigestValue>
      </Reference>
      <Reference URI="/xl/styles.xml?ContentType=application/vnd.openxmlformats-officedocument.spreadsheetml.styles+xml">
        <DigestMethod Algorithm="http://www.w3.org/2001/04/xmlenc#sha256"/>
        <DigestValue>NTQAQJsMC3oSoDbc/NxJhWc2d7OaUJeRD5FmhyYQ2Hc=</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ZG4XBejf4De+21gvW0Igoc2Uv1Vy8Z2W4+VfW0hRw6M=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iQlY+S2pZ07H+BmxCD3zoHlDD/OUR13Bm98sUCArKsQ=</DigestValue>
      </Reference>
      <Reference URI="/xl/worksheets/sheet2.xml?ContentType=application/vnd.openxmlformats-officedocument.spreadsheetml.worksheet+xml">
        <DigestMethod Algorithm="http://www.w3.org/2001/04/xmlenc#sha256"/>
        <DigestValue>iKvo8NUCQUu30kZIYyx0rrNl8bgrSxAgr8s6Tnq2f1w=</DigestValue>
      </Reference>
      <Reference URI="/xl/worksheets/sheet3.xml?ContentType=application/vnd.openxmlformats-officedocument.spreadsheetml.worksheet+xml">
        <DigestMethod Algorithm="http://www.w3.org/2001/04/xmlenc#sha256"/>
        <DigestValue>/XikH9mc6VCdIpOu9EV8EqahMYiy65+iTftWxIfKcRA=</DigestValue>
      </Reference>
      <Reference URI="/xl/worksheets/sheet4.xml?ContentType=application/vnd.openxmlformats-officedocument.spreadsheetml.worksheet+xml">
        <DigestMethod Algorithm="http://www.w3.org/2001/04/xmlenc#sha256"/>
        <DigestValue>icrILr1ekUMpHf2Txq+WBcoB9AGj/qQ1zrq37CVzWyA=</DigestValue>
      </Reference>
      <Reference URI="/xl/worksheets/sheet5.xml?ContentType=application/vnd.openxmlformats-officedocument.spreadsheetml.worksheet+xml">
        <DigestMethod Algorithm="http://www.w3.org/2001/04/xmlenc#sha256"/>
        <DigestValue>lOHRDfYGGdPmleCXuKO2+qOIXjD4pqq2WyiLX0QJNP8=</DigestValue>
      </Reference>
      <Reference URI="/xl/worksheets/sheet6.xml?ContentType=application/vnd.openxmlformats-officedocument.spreadsheetml.worksheet+xml">
        <DigestMethod Algorithm="http://www.w3.org/2001/04/xmlenc#sha256"/>
        <DigestValue>C0qza8LCLi5jjapBSxgGnehaRdeX4mh+nwtqkqK84Qs=</DigestValue>
      </Reference>
    </Manifest>
    <SignatureProperties>
      <SignatureProperty Id="idSignatureTime" Target="#idPackageSignature">
        <mdssi:SignatureTime xmlns:mdssi="http://schemas.openxmlformats.org/package/2006/digital-signature">
          <mdssi:Format>YYYY-MM-DDThh:mm:ssTZD</mdssi:Format>
          <mdssi:Value>2026-05-12T19:47:45Z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2026-05-12T19:47:45Z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Props1.xml><?xml version="1.0" encoding="utf-8"?>
<ds:datastoreItem xmlns:ds="http://schemas.openxmlformats.org/officeDocument/2006/customXml" ds:itemID="{AB64EF6F-A69A-454D-864D-A4B03F703DF1}">
  <ds:schemaRefs>
    <ds:schemaRef ds:uri="http://schemas.microsoft.com/sharepoint/v3/contenttype/forms"/>
  </ds:schemaRefs>
</ds:datastoreItem>
</file>

<file path=customXml/itemProps2.xml><?xml version="1.0" encoding="utf-8"?>
<ds:datastoreItem xmlns:ds="http://schemas.openxmlformats.org/officeDocument/2006/customXml" ds:itemID="{FE013CD9-4E94-446C-8738-61DE3D3F45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3BF7E4-3806-4D18-86FE-9E97897595E1}">
  <ds:schemaRefs>
    <ds:schemaRef ds:uri="http://schemas.microsoft.com/office/2006/metadata/properties"/>
    <ds:schemaRef ds:uri="http://schemas.microsoft.com/office/infopath/2007/PartnerControls"/>
    <ds:schemaRef ds:uri="e22f4d1c-4a35-40b6-96d5-1a9c7e49af38"/>
    <ds:schemaRef ds:uri="50cd21ce-157e-4cef-a9e1-719e8f6c80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EAN</vt:lpstr>
      <vt:lpstr>EIE</vt:lpstr>
      <vt:lpstr>EVA</vt:lpstr>
      <vt:lpstr>EFE</vt:lpstr>
      <vt:lpstr>NOTAS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2026-05-08T13:53:34Z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